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\\ovsd-archive\My Documents\Jan\Budget\FY-26-27\"/>
    </mc:Choice>
  </mc:AlternateContent>
  <xr:revisionPtr revIDLastSave="0" documentId="13_ncr:1_{8919749B-2DDE-459B-878A-9FF7E818A3E9}" xr6:coauthVersionLast="47" xr6:coauthVersionMax="47" xr10:uidLastSave="{00000000-0000-0000-0000-000000000000}"/>
  <bookViews>
    <workbookView xWindow="4125" yWindow="1890" windowWidth="29100" windowHeight="16515" xr2:uid="{E1D1C742-CA30-477B-B529-49A7EA465B30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0" i="1" l="1"/>
  <c r="D161" i="1"/>
  <c r="D413" i="1"/>
  <c r="D412" i="1"/>
  <c r="D411" i="1"/>
  <c r="D410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86" i="1"/>
  <c r="D385" i="1"/>
  <c r="D384" i="1"/>
  <c r="D383" i="1"/>
  <c r="D382" i="1"/>
  <c r="D381" i="1"/>
  <c r="D380" i="1"/>
  <c r="D379" i="1"/>
  <c r="D378" i="1"/>
  <c r="D377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48" i="1"/>
  <c r="D347" i="1"/>
  <c r="D346" i="1"/>
  <c r="D345" i="1"/>
  <c r="D344" i="1"/>
  <c r="D343" i="1"/>
  <c r="D342" i="1"/>
  <c r="D336" i="1"/>
  <c r="D335" i="1"/>
  <c r="D334" i="1"/>
  <c r="D333" i="1"/>
  <c r="D318" i="1"/>
  <c r="D317" i="1"/>
  <c r="D316" i="1"/>
  <c r="D315" i="1"/>
  <c r="D314" i="1"/>
  <c r="D313" i="1"/>
  <c r="D312" i="1"/>
  <c r="D311" i="1"/>
  <c r="D327" i="1"/>
  <c r="D326" i="1"/>
  <c r="D325" i="1"/>
  <c r="D324" i="1"/>
  <c r="D323" i="1"/>
  <c r="D322" i="1"/>
  <c r="D321" i="1"/>
  <c r="D320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4" i="1"/>
  <c r="D283" i="1"/>
  <c r="D282" i="1"/>
  <c r="D281" i="1"/>
  <c r="D280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68" i="1"/>
  <c r="D167" i="1"/>
  <c r="D166" i="1"/>
  <c r="D165" i="1"/>
  <c r="D151" i="1"/>
  <c r="D150" i="1"/>
  <c r="D149" i="1"/>
  <c r="D148" i="1"/>
  <c r="D147" i="1"/>
  <c r="D141" i="1"/>
  <c r="D143" i="1" s="1"/>
  <c r="D135" i="1"/>
  <c r="D134" i="1"/>
  <c r="D128" i="1"/>
  <c r="D130" i="1" s="1"/>
  <c r="D122" i="1"/>
  <c r="D121" i="1"/>
  <c r="D120" i="1"/>
  <c r="D119" i="1"/>
  <c r="D118" i="1"/>
  <c r="D117" i="1"/>
  <c r="D116" i="1"/>
  <c r="D110" i="1"/>
  <c r="D109" i="1"/>
  <c r="D108" i="1"/>
  <c r="D107" i="1"/>
  <c r="D106" i="1"/>
  <c r="D104" i="1"/>
  <c r="D103" i="1"/>
  <c r="D102" i="1"/>
  <c r="D101" i="1"/>
  <c r="D89" i="1"/>
  <c r="D88" i="1"/>
  <c r="D87" i="1"/>
  <c r="D86" i="1"/>
  <c r="D85" i="1"/>
  <c r="D95" i="1"/>
  <c r="D94" i="1"/>
  <c r="D93" i="1"/>
  <c r="D92" i="1"/>
  <c r="D91" i="1"/>
  <c r="D79" i="1"/>
  <c r="D78" i="1"/>
  <c r="D77" i="1"/>
  <c r="D75" i="1"/>
  <c r="D74" i="1"/>
  <c r="D68" i="1"/>
  <c r="D67" i="1"/>
  <c r="D61" i="1"/>
  <c r="D63" i="1" s="1"/>
  <c r="D55" i="1"/>
  <c r="D54" i="1"/>
  <c r="D48" i="1"/>
  <c r="D47" i="1"/>
  <c r="D46" i="1"/>
  <c r="D45" i="1"/>
  <c r="D44" i="1"/>
  <c r="D43" i="1"/>
  <c r="D42" i="1"/>
  <c r="D41" i="1"/>
  <c r="D35" i="1"/>
  <c r="D34" i="1"/>
  <c r="D33" i="1"/>
  <c r="D32" i="1"/>
  <c r="D31" i="1"/>
  <c r="D30" i="1"/>
  <c r="D29" i="1"/>
  <c r="D23" i="1"/>
  <c r="D22" i="1"/>
  <c r="D21" i="1"/>
  <c r="D20" i="1"/>
  <c r="D19" i="1"/>
  <c r="D18" i="1"/>
  <c r="D17" i="1"/>
  <c r="D16" i="1"/>
  <c r="D15" i="1"/>
  <c r="D9" i="1"/>
  <c r="D8" i="1"/>
  <c r="D7" i="1"/>
  <c r="D81" i="1" l="1"/>
  <c r="D137" i="1"/>
  <c r="D57" i="1"/>
  <c r="D415" i="1"/>
  <c r="D286" i="1"/>
  <c r="D373" i="1"/>
  <c r="D350" i="1"/>
  <c r="D11" i="1"/>
  <c r="D70" i="1"/>
  <c r="D112" i="1"/>
  <c r="D307" i="1"/>
  <c r="D388" i="1"/>
  <c r="D124" i="1"/>
  <c r="D170" i="1"/>
  <c r="D406" i="1"/>
  <c r="D50" i="1"/>
  <c r="D97" i="1"/>
  <c r="D274" i="1"/>
  <c r="D329" i="1"/>
  <c r="D338" i="1"/>
  <c r="D37" i="1"/>
  <c r="D153" i="1"/>
  <c r="D25" i="1"/>
  <c r="D191" i="1"/>
  <c r="D218" i="1"/>
  <c r="F433" i="1"/>
  <c r="F430" i="1"/>
  <c r="F427" i="1"/>
  <c r="F424" i="1"/>
  <c r="F415" i="1"/>
  <c r="F406" i="1"/>
  <c r="F388" i="1"/>
  <c r="F373" i="1"/>
  <c r="F350" i="1"/>
  <c r="F338" i="1"/>
  <c r="F329" i="1"/>
  <c r="F307" i="1"/>
  <c r="F286" i="1"/>
  <c r="F274" i="1"/>
  <c r="F218" i="1"/>
  <c r="F191" i="1"/>
  <c r="F170" i="1"/>
  <c r="F161" i="1"/>
  <c r="F153" i="1"/>
  <c r="F143" i="1"/>
  <c r="F137" i="1"/>
  <c r="F130" i="1"/>
  <c r="F124" i="1"/>
  <c r="F112" i="1"/>
  <c r="F97" i="1"/>
  <c r="F81" i="1"/>
  <c r="F63" i="1"/>
  <c r="F57" i="1"/>
  <c r="F50" i="1"/>
  <c r="F37" i="1"/>
  <c r="F25" i="1"/>
  <c r="F11" i="1"/>
  <c r="D418" i="1" l="1"/>
  <c r="F418" i="1"/>
  <c r="F436" i="1" s="1"/>
</calcChain>
</file>

<file path=xl/sharedStrings.xml><?xml version="1.0" encoding="utf-8"?>
<sst xmlns="http://schemas.openxmlformats.org/spreadsheetml/2006/main" count="353" uniqueCount="276">
  <si>
    <t>Computer Name</t>
  </si>
  <si>
    <t>Main Office:</t>
  </si>
  <si>
    <t>Main Office Servers:</t>
  </si>
  <si>
    <t xml:space="preserve"> </t>
  </si>
  <si>
    <t>OVSD-ARCHIVE (Dell PowerEdge R750xs)</t>
  </si>
  <si>
    <t>OVSD-SQL (Dell PowerEdge R730xd)</t>
  </si>
  <si>
    <t>OVSD-FINANCE (Dell PowerEdge R430)</t>
  </si>
  <si>
    <t>Section Total</t>
  </si>
  <si>
    <t>Administraton Workstations:</t>
  </si>
  <si>
    <t>ADM-CS1</t>
  </si>
  <si>
    <t>ADM-CLERK</t>
  </si>
  <si>
    <t>ADM-FC</t>
  </si>
  <si>
    <t>ADM-FIN1</t>
  </si>
  <si>
    <t>ADM-FIN2</t>
  </si>
  <si>
    <t>ADM-GM</t>
  </si>
  <si>
    <t>ADM-AO</t>
  </si>
  <si>
    <t>ADM-OFF1</t>
  </si>
  <si>
    <t>Collection System Workstations:</t>
  </si>
  <si>
    <t>CS-WINCAN-1</t>
  </si>
  <si>
    <t>CS-WINCAN-2</t>
  </si>
  <si>
    <t>CS-CREW1 (Dwight)</t>
  </si>
  <si>
    <t>CS-CREW2 (Noah)</t>
  </si>
  <si>
    <t>CS-CREW3 (Alex)</t>
  </si>
  <si>
    <t>CS-CREW4 (Josh)</t>
  </si>
  <si>
    <t>CS-CREW-LEAD</t>
  </si>
  <si>
    <t>Engineering Workstations:</t>
  </si>
  <si>
    <t>ENG-IT1</t>
  </si>
  <si>
    <t>ENG-IT2</t>
  </si>
  <si>
    <t>ENG-IT-LAB</t>
  </si>
  <si>
    <t>ENG-SCADA</t>
  </si>
  <si>
    <t>ENG-INSP</t>
  </si>
  <si>
    <t>ENG-TEMP</t>
  </si>
  <si>
    <t>ENG-TECH1</t>
  </si>
  <si>
    <t>ENG-AV1</t>
  </si>
  <si>
    <t>Administration Laptops:</t>
  </si>
  <si>
    <t>ADM-GM-LAP</t>
  </si>
  <si>
    <t>ADM-LAP (for general use web, seminar etc.)</t>
  </si>
  <si>
    <t>Collection System Laptops:</t>
  </si>
  <si>
    <t xml:space="preserve">CS-LAP1 </t>
  </si>
  <si>
    <t>Engineering Laptops:</t>
  </si>
  <si>
    <t>ENG-PM-LAP (Dell Precision 7530)</t>
  </si>
  <si>
    <t>ENG-IT-LAP (Dell Precision 5510)</t>
  </si>
  <si>
    <t>Administration Phones &amp; iPads:</t>
  </si>
  <si>
    <t>iPhone</t>
  </si>
  <si>
    <t>Collection System Phones &amp; iPads:</t>
  </si>
  <si>
    <t>Engineering Phones &amp; iPads:</t>
  </si>
  <si>
    <t>Board Member iPads:</t>
  </si>
  <si>
    <t>Administration Monitors:</t>
  </si>
  <si>
    <t>Dell Monitors</t>
  </si>
  <si>
    <t>Collection System Monitors:</t>
  </si>
  <si>
    <t>55" Samsung Wallmounted TV</t>
  </si>
  <si>
    <t>Engineering Monitors:</t>
  </si>
  <si>
    <t>Administration Printers:</t>
  </si>
  <si>
    <t>Xerox VersaLink C620/DN</t>
  </si>
  <si>
    <t>Xerox PrimeLink C9070</t>
  </si>
  <si>
    <t>Xerox PrimaLink C 9070 Annual Maintenance</t>
  </si>
  <si>
    <t>Xerox AltaLikk C8245 - Front Office</t>
  </si>
  <si>
    <t>Xerox AltaLink C8245 - Front Office Annual Maintenance</t>
  </si>
  <si>
    <t>Collection System Printers:</t>
  </si>
  <si>
    <t>HP Color LaserJet Pro M252dw</t>
  </si>
  <si>
    <t>Xerox AltaLink C8245 - CS Building</t>
  </si>
  <si>
    <t>Xerox AltaLink C8245 - CS Building Annual Maintenance</t>
  </si>
  <si>
    <t>Engineering Printers:</t>
  </si>
  <si>
    <t>HP PageWide XL 4000 MFP</t>
  </si>
  <si>
    <t xml:space="preserve">HP PageWide XL 4000 MFP - Annual Maintenace </t>
  </si>
  <si>
    <t>Xerox AltaLikk C8245- Engineering Building</t>
  </si>
  <si>
    <t>Xerox AltaLink C8245 - Engineering Annual Maintenance</t>
  </si>
  <si>
    <t>Network Equipment:</t>
  </si>
  <si>
    <t>PaloAlto Networks PA-3020</t>
  </si>
  <si>
    <t>PaloAlto Networks PA-3020 - Annual Support</t>
  </si>
  <si>
    <t>Juniper Networks EX2300/48P 1</t>
  </si>
  <si>
    <t>Juniper Networks EX2300/48P - 1 - Annual Support</t>
  </si>
  <si>
    <t>Juniper Networks EX2300/48P 2</t>
  </si>
  <si>
    <t>Juniper Networks EX2300/48P - 2 - Annual Support</t>
  </si>
  <si>
    <t>Juniper Networks EX2300/48P 3</t>
  </si>
  <si>
    <t>Juniper Networks EX2300/48P - 3 - Annual Support</t>
  </si>
  <si>
    <t>Pulse Secure VPN Appliance PSA3000</t>
  </si>
  <si>
    <t>Pulse Secure VPN Appliance PSA3000 - Annual Maintenance</t>
  </si>
  <si>
    <t>Xirrus Access Point</t>
  </si>
  <si>
    <t>Xirrus Access Point - Annual Maintenance</t>
  </si>
  <si>
    <t>Xirrus Cloud Management</t>
  </si>
  <si>
    <t>Tripp - Console/KVM switch</t>
  </si>
  <si>
    <t>Unitrends Recovery Appliance 9010 (both sites)</t>
  </si>
  <si>
    <t>Unitrends Recovery Appliance 9010 Annual Maintenance</t>
  </si>
  <si>
    <t>Misc:</t>
  </si>
  <si>
    <t>Mustang Marketing - Mailers / Graphics</t>
  </si>
  <si>
    <t>Webhosting and Maintanance - Revize</t>
  </si>
  <si>
    <t>Mitel Cloud based phone system</t>
  </si>
  <si>
    <t>Spectrum (Main Office Internet Access) 2GB/2GB</t>
  </si>
  <si>
    <t>Spectrum - point-to-point 500mbps Fiber to Treatment Plant</t>
  </si>
  <si>
    <t>Spectrum - Wifi &amp; backup Internet at TP</t>
  </si>
  <si>
    <t>Cell Phones, air cards and iPads (All Departments)</t>
  </si>
  <si>
    <t>Cell Phone Accessories (batteries, replacements etc.)</t>
  </si>
  <si>
    <t>Verizon Fleet Connect (Vehicle GPS) - All venicles</t>
  </si>
  <si>
    <t>Updates/Changes to the GIS System (Websoft Consulting)</t>
  </si>
  <si>
    <t>Audio &amp; Video Equipment in Board Room</t>
  </si>
  <si>
    <t>Audio &amp; Video Equipment in Board Room - Annual Support</t>
  </si>
  <si>
    <t>Annual Maintenance Handheld Radios (TP &amp; CS)</t>
  </si>
  <si>
    <t>SanDisk Mobile Ultra Flash Memory Card</t>
  </si>
  <si>
    <t>ISSquared Inc. Annual Maintenance Agreement</t>
  </si>
  <si>
    <t>SSD Drives for CCTV Trailer</t>
  </si>
  <si>
    <t>SSD Drives for Unitrends cold backups (Main Office &amp; TP)</t>
  </si>
  <si>
    <t>APC Server Rack(s)</t>
  </si>
  <si>
    <t>APC Smart UPS Backup 15000</t>
  </si>
  <si>
    <t>APC Smart UPS Battery Replacement</t>
  </si>
  <si>
    <t>Recable Main Office Location</t>
  </si>
  <si>
    <t>SIP.us (SCADA &amp; AV Trunk Lines)</t>
  </si>
  <si>
    <t>Software:</t>
  </si>
  <si>
    <t>Adobe Creative Cloud Annual Subscription</t>
  </si>
  <si>
    <t>Mobile MMS - Collection System</t>
  </si>
  <si>
    <t>Mobile MMS - Collection System - Annual Maintanance</t>
  </si>
  <si>
    <t>Mobile MMS - GIS Hosting</t>
  </si>
  <si>
    <t>Mobile MMS - GIS Annual Maintenance</t>
  </si>
  <si>
    <t>Mobile MMS - Annual work on MMS System</t>
  </si>
  <si>
    <t>Autodesk MapGuide 3D</t>
  </si>
  <si>
    <t>Autodesk MapGuide 3D Annual Support</t>
  </si>
  <si>
    <t>Autodesk MapGuide Enterprise</t>
  </si>
  <si>
    <t>Autodesk MapGuide Enterprise Gold Tech Support</t>
  </si>
  <si>
    <t>Autodesk MapGuide Studio</t>
  </si>
  <si>
    <t>Autodesk MapGuide Studio Annual Support</t>
  </si>
  <si>
    <t>Lynda.com (LinkedIn) web training</t>
  </si>
  <si>
    <t>Microsoft Office365 subscription</t>
  </si>
  <si>
    <t>Microsoft Azure subscription</t>
  </si>
  <si>
    <t>Microsoft  Exchange Azure Hosting</t>
  </si>
  <si>
    <t>Microsoft Project</t>
  </si>
  <si>
    <t>Microsoft Visual Studio.Net Architect Edition</t>
  </si>
  <si>
    <t>Microsoft Visio Professional Edition</t>
  </si>
  <si>
    <t>Microsoft Visual Studio Annual Subsrciption</t>
  </si>
  <si>
    <t>Creative Solutions UltraTAX &amp; Depreciation Solution</t>
  </si>
  <si>
    <t>Creative Solutions UltraTAX Annual Support</t>
  </si>
  <si>
    <t>Customer Service Database Program</t>
  </si>
  <si>
    <t>RedGate SQL Data Compare Software</t>
  </si>
  <si>
    <t>Telerik DevCraft Complete</t>
  </si>
  <si>
    <t>Telerik DevCraft Complete - Annual Maintenance</t>
  </si>
  <si>
    <t>Best Business Works</t>
  </si>
  <si>
    <t>West Group Law Desk 5.2</t>
  </si>
  <si>
    <t>BitDefender Ultra</t>
  </si>
  <si>
    <t>BitDefender Ultra - Annual Support</t>
  </si>
  <si>
    <t>Solarwinds Dameware (Remote Management Tool)</t>
  </si>
  <si>
    <t>Solarwinds Dameware Annual Maintenance</t>
  </si>
  <si>
    <t>WinZip Enterprise</t>
  </si>
  <si>
    <t>Winzip Enterprise Annual Maintenance</t>
  </si>
  <si>
    <t>Ventura County RMA GIS Layers</t>
  </si>
  <si>
    <t>Ventura County GIS Annual Contract</t>
  </si>
  <si>
    <t>Ventura County Assessor (pubinfo)</t>
  </si>
  <si>
    <t>Ventura County Map Book Updates</t>
  </si>
  <si>
    <t>WinCan Enterprise CCTV Software</t>
  </si>
  <si>
    <t>WinCan Enterprise CCTV Software Annual Hosting</t>
  </si>
  <si>
    <t>WebEx Conference software annual subscription</t>
  </si>
  <si>
    <t>TechSmith - Snagit</t>
  </si>
  <si>
    <t>TechSmith Camtasia</t>
  </si>
  <si>
    <t>ArcGIS Desktop Standard</t>
  </si>
  <si>
    <t>ArcGIS Desktop Standard - Annual Maintenance</t>
  </si>
  <si>
    <t>Safe Software FME - ESRI Edition</t>
  </si>
  <si>
    <t>Safe Software FME - ESRI Edition - Annual Maintenance</t>
  </si>
  <si>
    <t>Crystal Reports</t>
  </si>
  <si>
    <t>Treatment Plant:</t>
  </si>
  <si>
    <t>Treatment Plant Servers:</t>
  </si>
  <si>
    <t>OVSD-TREATMENT (Dell PowerEdge R510)</t>
  </si>
  <si>
    <t>OVSD-HISTORIAN1 (Dell PowerEdge R730)</t>
  </si>
  <si>
    <t>OVSD-SCADA-A (Dell PowerEdge R430)</t>
  </si>
  <si>
    <t>OVSD-SCADA-B (Dell PowerEdge R430)</t>
  </si>
  <si>
    <t>OVSD-SPARE (Dell PowerEdge R650)</t>
  </si>
  <si>
    <t>Treatment Plant Workstations:</t>
  </si>
  <si>
    <t>TP-LAB</t>
  </si>
  <si>
    <t>TP-TRAINING</t>
  </si>
  <si>
    <t>TP-OP1 (Matt &amp; Brandon)</t>
  </si>
  <si>
    <t>TP-OP2 (Ops Room)</t>
  </si>
  <si>
    <t>TP-OP3 (Karl)</t>
  </si>
  <si>
    <t>TP-OP4 (Riley)</t>
  </si>
  <si>
    <t>TP-OP5 (New)</t>
  </si>
  <si>
    <t>TP-SCADA1</t>
  </si>
  <si>
    <t>TP-SCADA2</t>
  </si>
  <si>
    <t>TP-SCADA3</t>
  </si>
  <si>
    <t>TP-SUP</t>
  </si>
  <si>
    <t>TP-OPS-SUP (TP-OM)</t>
  </si>
  <si>
    <t>TP-AV1</t>
  </si>
  <si>
    <t>TP-HMI1 (Headworks)</t>
  </si>
  <si>
    <t>TP-HMI2 (Chem Building)</t>
  </si>
  <si>
    <t>TP-HMI3 (Filter 5 &amp; 6)</t>
  </si>
  <si>
    <t>Treatment Plant Phones &amp; iPads:</t>
  </si>
  <si>
    <t>Monitors:</t>
  </si>
  <si>
    <t>Dell 24" Touch Screen for HMI</t>
  </si>
  <si>
    <t>Large display for Ops Room</t>
  </si>
  <si>
    <t>Wall Mounted TV for break / training rooom</t>
  </si>
  <si>
    <t>Treatment Plant Printers:</t>
  </si>
  <si>
    <t xml:space="preserve">Dell Color Smart Printer - S5840cdn </t>
  </si>
  <si>
    <t>HP Color LaserJet M453dw</t>
  </si>
  <si>
    <t xml:space="preserve">Xerox VersaLink C600/DN </t>
  </si>
  <si>
    <t>Dell Color MFP S3845cdn</t>
  </si>
  <si>
    <t>Xerox AltaLink C8245 - TP</t>
  </si>
  <si>
    <t>Xerox AltaLink C8245 - TP Annual Maintenance</t>
  </si>
  <si>
    <t>Xerox C8000</t>
  </si>
  <si>
    <t>Juniper Networks EX2200/48P - TP - 1</t>
  </si>
  <si>
    <t>Juniper Networks EX2200/48P - TP - 1 - Annual Support</t>
  </si>
  <si>
    <t>Juniper Networks EX2200/48P - TP - 2</t>
  </si>
  <si>
    <t>Juniper Networks EX2200/48P - TP - 2 - Annual Support</t>
  </si>
  <si>
    <t>Juniper Networks EX2300/48P - TP - 3</t>
  </si>
  <si>
    <t>Juniper Networks EX2300/48P - TP - 3 - Annual Support</t>
  </si>
  <si>
    <t xml:space="preserve">APC Backups Office 1000VA </t>
  </si>
  <si>
    <t xml:space="preserve">APC Backups Office 350VA </t>
  </si>
  <si>
    <t>Juniper Wireless Router</t>
  </si>
  <si>
    <t>Juniper Wireless Router Annual Maintenance</t>
  </si>
  <si>
    <t>Rack Enclosure</t>
  </si>
  <si>
    <t>Rose Electronic Console/KVM switch</t>
  </si>
  <si>
    <t>APC SmartUPS 10000</t>
  </si>
  <si>
    <t>Xirrus Access Point Inside - TP</t>
  </si>
  <si>
    <t>Xirrus Access Point Outside - TP</t>
  </si>
  <si>
    <t>Xirrus Wi-Fi for entire TP - Annual Maintenance</t>
  </si>
  <si>
    <t>Treatment Plant &amp; Collection System SCADA System</t>
  </si>
  <si>
    <t>Plant SCADA System</t>
  </si>
  <si>
    <t>Plant SCADA Annual Maintenance</t>
  </si>
  <si>
    <t>NetGear M5300-28GF3 (Prosafe) - Fiber to Copper</t>
  </si>
  <si>
    <t>NetGear M5300-28GF3 (Prosafe) Annual Support</t>
  </si>
  <si>
    <t>NetGear ProSafe 8-port PoE Switch - Sludge</t>
  </si>
  <si>
    <t>NetGear ProSafe 8-port PoE Switch - Sludge Annual Support</t>
  </si>
  <si>
    <t>NetGear ProSafe 8-port PoE Switch - Gate</t>
  </si>
  <si>
    <t>NetGear ProSafe 8-port PoE Switch - Gate Annual Support</t>
  </si>
  <si>
    <t>Termination Boxes</t>
  </si>
  <si>
    <t>County of Ventura (Red Mountain Repeater Site)</t>
  </si>
  <si>
    <t>Mobile MMS - Treatment Plant</t>
  </si>
  <si>
    <t>Mobile MMS - TP - Annual Maintenance</t>
  </si>
  <si>
    <t>Rockwell Historian PI Server 1000 Tags</t>
  </si>
  <si>
    <t>Rockwell SView SE Server 250 w/RS Links Enterprise</t>
  </si>
  <si>
    <t>Rockwell RSView Studio For RSView Enterprise</t>
  </si>
  <si>
    <t>Rockwell RSView SE Client</t>
  </si>
  <si>
    <t>Rockwell RSView SE Floting Client</t>
  </si>
  <si>
    <t>Annual Maint. for all Rockwell Software</t>
  </si>
  <si>
    <t>SyTech XLR Professional</t>
  </si>
  <si>
    <t>SyTech XLR Professional Annual Maint.</t>
  </si>
  <si>
    <t>Win911 Alarming Software</t>
  </si>
  <si>
    <t>Win911 Alarming Software Annual Support</t>
  </si>
  <si>
    <t>Radio Equipment and Licenses</t>
  </si>
  <si>
    <t>Canon PowerShot D10 (waterproof)</t>
  </si>
  <si>
    <t>Canon PowerShot SX20 IS</t>
  </si>
  <si>
    <t>Fiber trench Agreement with City of Ventura</t>
  </si>
  <si>
    <t>Grand Total:</t>
  </si>
  <si>
    <t>Total cost for new items</t>
  </si>
  <si>
    <t>Total cost for Annual Maintenance agreements</t>
  </si>
  <si>
    <t>Total cost for items with monthly usage</t>
  </si>
  <si>
    <t>Total cost for MGMT/ENGRG &amp; Tech Services</t>
  </si>
  <si>
    <t>Total cost for RUN TO FAIL Minor Equipment</t>
  </si>
  <si>
    <t>Total cost for replacement</t>
  </si>
  <si>
    <t>Cost</t>
  </si>
  <si>
    <t>Quantity</t>
  </si>
  <si>
    <t>Total</t>
  </si>
  <si>
    <t>Life</t>
  </si>
  <si>
    <t>FY-26-27</t>
  </si>
  <si>
    <t>ADM-GM - iPad</t>
  </si>
  <si>
    <t>ADM-AO - iPad</t>
  </si>
  <si>
    <t>ADM-FIN - iPad</t>
  </si>
  <si>
    <t>CS-1 - Alex - iPad</t>
  </si>
  <si>
    <t>CS-2 - Dwigh - iPad</t>
  </si>
  <si>
    <t>CS-3 - Noah - iPad</t>
  </si>
  <si>
    <t>CS-4 - Israel - iPad</t>
  </si>
  <si>
    <t>CS-5 - Joshua - iPad</t>
  </si>
  <si>
    <t>ENG-TECH  - iPad</t>
  </si>
  <si>
    <t>ENG-INSPT - iPad</t>
  </si>
  <si>
    <t>ENG-IT - iPad</t>
  </si>
  <si>
    <t>ENG-PM - iPad</t>
  </si>
  <si>
    <t>ENG-IT2 - iPad</t>
  </si>
  <si>
    <t>BM1 - iPad</t>
  </si>
  <si>
    <t>BM2 - iPad</t>
  </si>
  <si>
    <t>BM3 - iPad</t>
  </si>
  <si>
    <t>BM4 - iPad</t>
  </si>
  <si>
    <t>BM5 - iPad</t>
  </si>
  <si>
    <t>BM6 - iPad</t>
  </si>
  <si>
    <t>BM7 - iPad</t>
  </si>
  <si>
    <t>TP-LAB - iPad</t>
  </si>
  <si>
    <t>TP-OM - iPad</t>
  </si>
  <si>
    <t>TP-SUP - iPad</t>
  </si>
  <si>
    <t>TP-1 - iPad</t>
  </si>
  <si>
    <t>TP-2 - iPad</t>
  </si>
  <si>
    <t>TP-3 - iPad</t>
  </si>
  <si>
    <t>TP-4 - iPad</t>
  </si>
  <si>
    <t>TP-5 - iPad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</si>
</sst>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8" x14ac:knownFonts="1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trike/>
      <sz val="10"/>
      <name val="Arial"/>
      <family val="2"/>
    </font>
    <font>
      <sz val="10"/>
      <color indexed="10"/>
      <name val="Arial"/>
      <family val="2"/>
    </font>
    <font>
      <sz val="10"/>
      <color rgb="FFFF9900"/>
      <name val="Arial"/>
      <family val="2"/>
    </font>
    <font>
      <sz val="10"/>
      <color rgb="FF339933"/>
      <name val="Arial"/>
      <family val="2"/>
    </font>
    <font>
      <sz val="10"/>
      <color rgb="FF7030A0"/>
      <name val="Arial"/>
      <family val="2"/>
    </font>
    <font>
      <sz val="10"/>
      <color theme="1"/>
      <name val="Arial"/>
      <family val="2"/>
    </font>
    <font>
      <sz val="10"/>
      <color rgb="FF008000"/>
      <name val="Arial"/>
      <family val="2"/>
    </font>
    <font>
      <b/>
      <sz val="12"/>
      <name val="Arial"/>
      <family val="2"/>
    </font>
    <font>
      <sz val="10"/>
      <color indexed="17"/>
      <name val="Arial"/>
      <family val="2"/>
    </font>
    <font>
      <sz val="10"/>
      <color indexed="46"/>
      <name val="Arial"/>
      <family val="2"/>
    </font>
    <font>
      <sz val="10"/>
      <color rgb="FFFF0000"/>
      <name val="Arial"/>
      <family val="2"/>
    </font>
    <font>
      <strike/>
      <sz val="10"/>
      <color rgb="FFFF0000"/>
      <name val="Arial"/>
      <family val="2"/>
    </font>
    <font>
      <sz val="10"/>
      <color theme="5" tint="-0.249977111117893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164" fontId="17" fillId="0" borderId="0" xfId="0" applyNumberFormat="1" applyFont="1" applyAlignment="1">
      <alignment horizontal="right" vertical="center"/>
    </xf>
    <xf numFmtId="164" fontId="17" fillId="0" borderId="0" xfId="0" applyNumberFormat="1" applyFont="1" applyAlignment="1">
      <alignment vertical="center"/>
    </xf>
    <xf numFmtId="0" fontId="17" fillId="2" borderId="2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1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vertical="center"/>
    </xf>
    <xf numFmtId="164" fontId="17" fillId="2" borderId="1" xfId="0" applyNumberFormat="1" applyFont="1" applyFill="1" applyBorder="1" applyAlignment="1">
      <alignment horizontal="right" vertical="center"/>
    </xf>
    <xf numFmtId="0" fontId="17" fillId="2" borderId="1" xfId="0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vertical="center"/>
    </xf>
    <xf numFmtId="1" fontId="17" fillId="2" borderId="1" xfId="0" applyNumberFormat="1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164" fontId="17" fillId="0" borderId="1" xfId="0" applyNumberFormat="1" applyFont="1" applyBorder="1" applyAlignment="1">
      <alignment horizontal="right" vertical="center"/>
    </xf>
    <xf numFmtId="164" fontId="17" fillId="0" borderId="1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6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1" fontId="14" fillId="0" borderId="1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164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vertical="center"/>
    </xf>
    <xf numFmtId="1" fontId="15" fillId="0" borderId="1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64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/>
    </xf>
    <xf numFmtId="164" fontId="2" fillId="0" borderId="6" xfId="0" applyNumberFormat="1" applyFont="1" applyBorder="1" applyAlignment="1">
      <alignment vertical="center"/>
    </xf>
    <xf numFmtId="0" fontId="17" fillId="2" borderId="1" xfId="0" applyFont="1" applyFill="1" applyBorder="1" applyAlignment="1">
      <alignment horizontal="right" vertical="center"/>
    </xf>
    <xf numFmtId="164" fontId="3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0" fontId="5" fillId="0" borderId="5" xfId="0" applyFont="1" applyBorder="1" applyAlignment="1">
      <alignment vertical="center"/>
    </xf>
    <xf numFmtId="164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164" fontId="3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vertical="center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0" fontId="6" fillId="0" borderId="5" xfId="0" applyFont="1" applyBorder="1" applyAlignment="1">
      <alignment vertical="center"/>
    </xf>
    <xf numFmtId="164" fontId="6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1" fontId="6" fillId="0" borderId="1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vertical="center"/>
    </xf>
    <xf numFmtId="0" fontId="7" fillId="0" borderId="5" xfId="0" applyFont="1" applyBorder="1" applyAlignment="1">
      <alignment vertical="center"/>
    </xf>
    <xf numFmtId="164" fontId="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vertical="center"/>
    </xf>
    <xf numFmtId="1" fontId="7" fillId="0" borderId="1" xfId="0" applyNumberFormat="1" applyFont="1" applyBorder="1" applyAlignment="1">
      <alignment horizontal="center" vertical="center"/>
    </xf>
    <xf numFmtId="164" fontId="7" fillId="0" borderId="6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164" fontId="8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vertical="center"/>
    </xf>
    <xf numFmtId="1" fontId="8" fillId="0" borderId="1" xfId="0" applyNumberFormat="1" applyFont="1" applyBorder="1" applyAlignment="1">
      <alignment horizontal="center" vertical="center"/>
    </xf>
    <xf numFmtId="164" fontId="8" fillId="0" borderId="6" xfId="0" applyNumberFormat="1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164" fontId="16" fillId="0" borderId="1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164" fontId="16" fillId="0" borderId="1" xfId="0" applyNumberFormat="1" applyFont="1" applyBorder="1" applyAlignment="1">
      <alignment vertical="center"/>
    </xf>
    <xf numFmtId="1" fontId="16" fillId="0" borderId="1" xfId="0" applyNumberFormat="1" applyFont="1" applyBorder="1" applyAlignment="1">
      <alignment horizontal="center" vertical="center"/>
    </xf>
    <xf numFmtId="164" fontId="16" fillId="0" borderId="6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164" fontId="9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164" fontId="10" fillId="0" borderId="1" xfId="0" applyNumberFormat="1" applyFont="1" applyBorder="1" applyAlignment="1">
      <alignment vertical="center"/>
    </xf>
    <xf numFmtId="1" fontId="10" fillId="0" borderId="1" xfId="0" applyNumberFormat="1" applyFont="1" applyBorder="1" applyAlignment="1">
      <alignment horizontal="center" vertical="center"/>
    </xf>
    <xf numFmtId="164" fontId="12" fillId="0" borderId="6" xfId="0" applyNumberFormat="1" applyFont="1" applyBorder="1" applyAlignment="1">
      <alignment vertical="center"/>
    </xf>
    <xf numFmtId="0" fontId="6" fillId="0" borderId="5" xfId="0" applyFont="1" applyBorder="1"/>
    <xf numFmtId="164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3" fillId="0" borderId="5" xfId="0" applyFont="1" applyBorder="1"/>
    <xf numFmtId="0" fontId="11" fillId="0" borderId="5" xfId="0" applyFont="1" applyBorder="1" applyAlignment="1">
      <alignment vertical="center"/>
    </xf>
    <xf numFmtId="16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164" fontId="11" fillId="0" borderId="1" xfId="0" applyNumberFormat="1" applyFont="1" applyBorder="1" applyAlignment="1">
      <alignment vertical="center"/>
    </xf>
    <xf numFmtId="1" fontId="11" fillId="0" borderId="1" xfId="0" applyNumberFormat="1" applyFont="1" applyBorder="1" applyAlignment="1">
      <alignment horizontal="center" vertical="center"/>
    </xf>
    <xf numFmtId="164" fontId="11" fillId="0" borderId="6" xfId="0" applyNumberFormat="1" applyFont="1" applyBorder="1" applyAlignment="1">
      <alignment vertical="center"/>
    </xf>
    <xf numFmtId="164" fontId="5" fillId="0" borderId="6" xfId="0" applyNumberFormat="1" applyFont="1" applyBorder="1" applyAlignment="1">
      <alignment horizontal="right" vertical="center"/>
    </xf>
    <xf numFmtId="0" fontId="12" fillId="0" borderId="5" xfId="0" applyFont="1" applyBorder="1" applyAlignment="1">
      <alignment vertical="center"/>
    </xf>
    <xf numFmtId="164" fontId="12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164" fontId="12" fillId="0" borderId="1" xfId="0" applyNumberFormat="1" applyFont="1" applyBorder="1" applyAlignment="1">
      <alignment vertical="center"/>
    </xf>
    <xf numFmtId="1" fontId="12" fillId="0" borderId="1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vertical="center"/>
    </xf>
    <xf numFmtId="164" fontId="7" fillId="0" borderId="6" xfId="0" applyNumberFormat="1" applyFont="1" applyBorder="1" applyAlignment="1">
      <alignment horizontal="right" vertical="center"/>
    </xf>
    <xf numFmtId="164" fontId="8" fillId="0" borderId="6" xfId="0" applyNumberFormat="1" applyFont="1" applyBorder="1" applyAlignment="1">
      <alignment horizontal="right" vertical="center"/>
    </xf>
    <xf numFmtId="0" fontId="13" fillId="0" borderId="5" xfId="0" applyFont="1" applyBorder="1" applyAlignment="1">
      <alignment vertical="center"/>
    </xf>
    <xf numFmtId="164" fontId="13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/>
    </xf>
    <xf numFmtId="1" fontId="13" fillId="0" borderId="1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164" fontId="16" fillId="0" borderId="6" xfId="0" applyNumberFormat="1" applyFont="1" applyBorder="1" applyAlignment="1">
      <alignment horizontal="right" vertical="center"/>
    </xf>
    <xf numFmtId="164" fontId="6" fillId="0" borderId="6" xfId="0" applyNumberFormat="1" applyFont="1" applyBorder="1" applyAlignment="1">
      <alignment horizontal="right" vertical="center"/>
    </xf>
    <xf numFmtId="164" fontId="17" fillId="0" borderId="6" xfId="0" applyNumberFormat="1" applyFont="1" applyBorder="1" applyAlignment="1">
      <alignment horizontal="right" vertical="center"/>
    </xf>
    <xf numFmtId="0" fontId="17" fillId="0" borderId="7" xfId="0" applyFont="1" applyBorder="1" applyAlignment="1">
      <alignment vertical="center"/>
    </xf>
    <xf numFmtId="164" fontId="17" fillId="0" borderId="8" xfId="0" applyNumberFormat="1" applyFont="1" applyBorder="1" applyAlignment="1">
      <alignment horizontal="right" vertical="center"/>
    </xf>
    <xf numFmtId="0" fontId="17" fillId="0" borderId="8" xfId="0" applyFont="1" applyBorder="1" applyAlignment="1">
      <alignment horizontal="center" vertical="center"/>
    </xf>
    <xf numFmtId="164" fontId="17" fillId="0" borderId="8" xfId="0" applyNumberFormat="1" applyFont="1" applyBorder="1" applyAlignment="1">
      <alignment vertical="center"/>
    </xf>
    <xf numFmtId="1" fontId="17" fillId="0" borderId="8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vertical="center"/>
    </xf>
    <xf numFmtId="164" fontId="9" fillId="0" borderId="1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&quot;$&quot;#,##0.00"/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&quot;$&quot;#,##0.00"/>
      <alignment horizontal="righ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top style="thin">
          <color theme="0"/>
        </top>
      </border>
    </dxf>
    <dxf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DE8F9CA-C8F6-4705-8E62-222770CF8EDE}" name="Table8" displayName="Table8" ref="A1:F452" totalsRowShown="0" headerRowDxfId="9" headerRowBorderDxfId="8" tableBorderDxfId="7" totalsRowBorderDxfId="6">
  <tableColumns count="6">
    <tableColumn id="1" xr3:uid="{8709BD6E-099C-4E26-B710-A541E5385705}" name="Computer Name" dataDxfId="5"/>
    <tableColumn id="2" xr3:uid="{5AB364C8-E356-4C77-8B93-783B58EEDD9E}" name="Cost" dataDxfId="4"/>
    <tableColumn id="3" xr3:uid="{EEA46E46-2729-4096-AD27-0E05E93FA8D4}" name="Quantity" dataDxfId="3"/>
    <tableColumn id="4" xr3:uid="{7E4C78D5-954B-4304-B513-51F3CD377344}" name="Total" dataDxfId="2"/>
    <tableColumn id="5" xr3:uid="{A5345129-C5D0-4148-A785-8B9AB9C5C03C}" name="Life" dataDxfId="1"/>
    <tableColumn id="6" xr3:uid="{B2096887-6294-41BC-A02B-1023661E650C}" name="FY-26-27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9A143-EFEE-4042-BDBD-B9A1AF076B44}">
  <dimension ref="A1:F1168"/>
  <sheetViews>
    <sheetView tabSelected="1" zoomScaleNormal="100" workbookViewId="0">
      <selection activeCell="A49" sqref="A49:XFD49"/>
    </sheetView>
  </sheetViews>
  <sheetFormatPr defaultRowHeight="14.25" x14ac:dyDescent="0.2"/>
  <cols>
    <col min="1" max="1" width="63.5703125" style="2" customWidth="1"/>
    <col min="2" max="2" width="13.85546875" style="5" bestFit="1" customWidth="1"/>
    <col min="3" max="3" width="10.85546875" style="3" customWidth="1"/>
    <col min="4" max="4" width="16" style="2" bestFit="1" customWidth="1"/>
    <col min="5" max="5" width="6.42578125" style="2" customWidth="1"/>
    <col min="6" max="6" width="16.7109375" style="2" customWidth="1"/>
    <col min="7" max="16384" width="9.140625" style="1"/>
  </cols>
  <sheetData>
    <row r="1" spans="1:6" x14ac:dyDescent="0.2">
      <c r="A1" s="8" t="s">
        <v>0</v>
      </c>
      <c r="B1" s="9" t="s">
        <v>243</v>
      </c>
      <c r="C1" s="9" t="s">
        <v>244</v>
      </c>
      <c r="D1" s="9" t="s">
        <v>245</v>
      </c>
      <c r="E1" s="9" t="s">
        <v>246</v>
      </c>
      <c r="F1" s="10" t="s">
        <v>247</v>
      </c>
    </row>
    <row r="2" spans="1:6" x14ac:dyDescent="0.2">
      <c r="A2" s="11"/>
      <c r="B2" s="12"/>
      <c r="C2" s="12"/>
      <c r="D2" s="12"/>
      <c r="E2" s="13"/>
      <c r="F2" s="14"/>
    </row>
    <row r="3" spans="1:6" ht="18" x14ac:dyDescent="0.2">
      <c r="A3" s="15" t="s">
        <v>1</v>
      </c>
      <c r="B3" s="12"/>
      <c r="C3" s="12"/>
      <c r="D3" s="12"/>
      <c r="E3" s="16"/>
      <c r="F3" s="14"/>
    </row>
    <row r="4" spans="1:6" x14ac:dyDescent="0.2">
      <c r="A4" s="11"/>
      <c r="B4" s="17"/>
      <c r="C4" s="12"/>
      <c r="D4" s="13"/>
      <c r="E4" s="16"/>
      <c r="F4" s="14"/>
    </row>
    <row r="5" spans="1:6" x14ac:dyDescent="0.2">
      <c r="A5" s="18" t="s">
        <v>2</v>
      </c>
      <c r="B5" s="19"/>
      <c r="C5" s="20"/>
      <c r="D5" s="21"/>
      <c r="E5" s="22"/>
      <c r="F5" s="23"/>
    </row>
    <row r="6" spans="1:6" x14ac:dyDescent="0.2">
      <c r="A6" s="11" t="s">
        <v>3</v>
      </c>
      <c r="B6" s="24"/>
      <c r="C6" s="12"/>
      <c r="D6" s="25" t="s">
        <v>3</v>
      </c>
      <c r="E6" s="16" t="s">
        <v>3</v>
      </c>
      <c r="F6" s="14"/>
    </row>
    <row r="7" spans="1:6" x14ac:dyDescent="0.2">
      <c r="A7" s="26" t="s">
        <v>4</v>
      </c>
      <c r="B7" s="27">
        <v>25000</v>
      </c>
      <c r="C7" s="28">
        <v>1</v>
      </c>
      <c r="D7" s="29">
        <f>Table8[[#This Row],[Cost]]*Table8[[#This Row],[Quantity]]</f>
        <v>25000</v>
      </c>
      <c r="E7" s="30">
        <v>4</v>
      </c>
      <c r="F7" s="31"/>
    </row>
    <row r="8" spans="1:6" x14ac:dyDescent="0.2">
      <c r="A8" s="26" t="s">
        <v>5</v>
      </c>
      <c r="B8" s="27">
        <v>25000</v>
      </c>
      <c r="C8" s="28">
        <v>1</v>
      </c>
      <c r="D8" s="29">
        <f>Table8[[#This Row],[Cost]]*Table8[[#This Row],[Quantity]]</f>
        <v>25000</v>
      </c>
      <c r="E8" s="30">
        <v>4</v>
      </c>
      <c r="F8" s="31"/>
    </row>
    <row r="9" spans="1:6" x14ac:dyDescent="0.2">
      <c r="A9" s="26" t="s">
        <v>6</v>
      </c>
      <c r="B9" s="27">
        <v>15000</v>
      </c>
      <c r="C9" s="28">
        <v>1</v>
      </c>
      <c r="D9" s="29">
        <f>Table8[[#This Row],[Cost]]*Table8[[#This Row],[Quantity]]</f>
        <v>15000</v>
      </c>
      <c r="E9" s="32">
        <v>3</v>
      </c>
      <c r="F9" s="31"/>
    </row>
    <row r="10" spans="1:6" x14ac:dyDescent="0.2">
      <c r="A10" s="33"/>
      <c r="B10" s="34"/>
      <c r="C10" s="35"/>
      <c r="D10" s="36"/>
      <c r="E10" s="37"/>
      <c r="F10" s="38"/>
    </row>
    <row r="11" spans="1:6" x14ac:dyDescent="0.2">
      <c r="A11" s="39" t="s">
        <v>7</v>
      </c>
      <c r="B11" s="40"/>
      <c r="C11" s="41"/>
      <c r="D11" s="42">
        <f>SUM(D7:D9)</f>
        <v>65000</v>
      </c>
      <c r="E11" s="43"/>
      <c r="F11" s="44">
        <f>SUM(F7:F9)</f>
        <v>0</v>
      </c>
    </row>
    <row r="12" spans="1:6" x14ac:dyDescent="0.2">
      <c r="A12" s="11"/>
      <c r="B12" s="24"/>
      <c r="C12" s="12"/>
      <c r="D12" s="25"/>
      <c r="E12" s="16"/>
      <c r="F12" s="14"/>
    </row>
    <row r="13" spans="1:6" x14ac:dyDescent="0.2">
      <c r="A13" s="18" t="s">
        <v>8</v>
      </c>
      <c r="B13" s="45"/>
      <c r="C13" s="20"/>
      <c r="D13" s="21"/>
      <c r="E13" s="22"/>
      <c r="F13" s="23"/>
    </row>
    <row r="14" spans="1:6" x14ac:dyDescent="0.2">
      <c r="A14" s="39"/>
      <c r="B14" s="17"/>
      <c r="C14" s="12"/>
      <c r="D14" s="25"/>
      <c r="E14" s="16"/>
      <c r="F14" s="14"/>
    </row>
    <row r="15" spans="1:6" x14ac:dyDescent="0.2">
      <c r="A15" s="26" t="s">
        <v>9</v>
      </c>
      <c r="B15" s="27">
        <v>2000</v>
      </c>
      <c r="C15" s="28">
        <v>1</v>
      </c>
      <c r="D15" s="29">
        <f>Table8[[#This Row],[Cost]]*Table8[[#This Row],[Quantity]]</f>
        <v>2000</v>
      </c>
      <c r="E15" s="30">
        <v>5</v>
      </c>
      <c r="F15" s="31"/>
    </row>
    <row r="16" spans="1:6" x14ac:dyDescent="0.2">
      <c r="A16" s="26" t="s">
        <v>10</v>
      </c>
      <c r="B16" s="27">
        <v>2000</v>
      </c>
      <c r="C16" s="28">
        <v>1</v>
      </c>
      <c r="D16" s="29">
        <f>Table8[[#This Row],[Cost]]*Table8[[#This Row],[Quantity]]</f>
        <v>2000</v>
      </c>
      <c r="E16" s="30">
        <v>5</v>
      </c>
      <c r="F16" s="31"/>
    </row>
    <row r="17" spans="1:6" x14ac:dyDescent="0.2">
      <c r="A17" s="26" t="s">
        <v>9</v>
      </c>
      <c r="B17" s="27">
        <v>2000</v>
      </c>
      <c r="C17" s="28">
        <v>1</v>
      </c>
      <c r="D17" s="29">
        <f>Table8[[#This Row],[Cost]]*Table8[[#This Row],[Quantity]]</f>
        <v>2000</v>
      </c>
      <c r="E17" s="30">
        <v>5</v>
      </c>
      <c r="F17" s="31"/>
    </row>
    <row r="18" spans="1:6" x14ac:dyDescent="0.2">
      <c r="A18" s="26" t="s">
        <v>11</v>
      </c>
      <c r="B18" s="27">
        <v>2000</v>
      </c>
      <c r="C18" s="28">
        <v>1</v>
      </c>
      <c r="D18" s="29">
        <f>Table8[[#This Row],[Cost]]*Table8[[#This Row],[Quantity]]</f>
        <v>2000</v>
      </c>
      <c r="E18" s="30">
        <v>5</v>
      </c>
      <c r="F18" s="31"/>
    </row>
    <row r="19" spans="1:6" x14ac:dyDescent="0.2">
      <c r="A19" s="84" t="s">
        <v>12</v>
      </c>
      <c r="B19" s="27">
        <v>2000</v>
      </c>
      <c r="C19" s="86">
        <v>1</v>
      </c>
      <c r="D19" s="29">
        <f>Table8[[#This Row],[Cost]]*Table8[[#This Row],[Quantity]]</f>
        <v>2000</v>
      </c>
      <c r="E19" s="30">
        <v>5</v>
      </c>
      <c r="F19" s="46">
        <v>2000</v>
      </c>
    </row>
    <row r="20" spans="1:6" x14ac:dyDescent="0.2">
      <c r="A20" s="84" t="s">
        <v>13</v>
      </c>
      <c r="B20" s="27">
        <v>2000</v>
      </c>
      <c r="C20" s="86">
        <v>1</v>
      </c>
      <c r="D20" s="29">
        <f>Table8[[#This Row],[Cost]]*Table8[[#This Row],[Quantity]]</f>
        <v>2000</v>
      </c>
      <c r="E20" s="30">
        <v>5</v>
      </c>
      <c r="F20" s="88">
        <v>2000</v>
      </c>
    </row>
    <row r="21" spans="1:6" x14ac:dyDescent="0.2">
      <c r="A21" s="26" t="s">
        <v>14</v>
      </c>
      <c r="B21" s="27">
        <v>2500</v>
      </c>
      <c r="C21" s="28">
        <v>1</v>
      </c>
      <c r="D21" s="29">
        <f>Table8[[#This Row],[Cost]]*Table8[[#This Row],[Quantity]]</f>
        <v>2500</v>
      </c>
      <c r="E21" s="30">
        <v>5</v>
      </c>
      <c r="F21" s="46">
        <v>2500</v>
      </c>
    </row>
    <row r="22" spans="1:6" x14ac:dyDescent="0.2">
      <c r="A22" s="26" t="s">
        <v>15</v>
      </c>
      <c r="B22" s="27">
        <v>2000</v>
      </c>
      <c r="C22" s="28">
        <v>1</v>
      </c>
      <c r="D22" s="29">
        <f>Table8[[#This Row],[Cost]]*Table8[[#This Row],[Quantity]]</f>
        <v>2000</v>
      </c>
      <c r="E22" s="30">
        <v>5</v>
      </c>
      <c r="F22" s="31"/>
    </row>
    <row r="23" spans="1:6" x14ac:dyDescent="0.2">
      <c r="A23" s="84" t="s">
        <v>16</v>
      </c>
      <c r="B23" s="27">
        <v>2000</v>
      </c>
      <c r="C23" s="28">
        <v>1</v>
      </c>
      <c r="D23" s="29">
        <f>Table8[[#This Row],[Cost]]*Table8[[#This Row],[Quantity]]</f>
        <v>2000</v>
      </c>
      <c r="E23" s="30">
        <v>5</v>
      </c>
      <c r="F23" s="31"/>
    </row>
    <row r="24" spans="1:6" x14ac:dyDescent="0.2">
      <c r="A24" s="26"/>
      <c r="B24" s="27"/>
      <c r="C24" s="28"/>
      <c r="D24" s="29"/>
      <c r="E24" s="30"/>
      <c r="F24" s="31"/>
    </row>
    <row r="25" spans="1:6" x14ac:dyDescent="0.2">
      <c r="A25" s="39" t="s">
        <v>7</v>
      </c>
      <c r="B25" s="40"/>
      <c r="C25" s="41"/>
      <c r="D25" s="42">
        <f>SUM(D15:D23)</f>
        <v>18500</v>
      </c>
      <c r="E25" s="43"/>
      <c r="F25" s="44">
        <f>SUM(F15:F23)</f>
        <v>6500</v>
      </c>
    </row>
    <row r="26" spans="1:6" x14ac:dyDescent="0.2">
      <c r="A26" s="39"/>
      <c r="B26" s="40"/>
      <c r="C26" s="41"/>
      <c r="D26" s="42"/>
      <c r="E26" s="43"/>
      <c r="F26" s="44"/>
    </row>
    <row r="27" spans="1:6" x14ac:dyDescent="0.2">
      <c r="A27" s="18" t="s">
        <v>17</v>
      </c>
      <c r="B27" s="45"/>
      <c r="C27" s="20"/>
      <c r="D27" s="21"/>
      <c r="E27" s="22"/>
      <c r="F27" s="23"/>
    </row>
    <row r="28" spans="1:6" x14ac:dyDescent="0.2">
      <c r="A28" s="26"/>
      <c r="B28" s="27"/>
      <c r="C28" s="28"/>
      <c r="D28" s="29"/>
      <c r="E28" s="30"/>
      <c r="F28" s="31"/>
    </row>
    <row r="29" spans="1:6" x14ac:dyDescent="0.2">
      <c r="A29" s="26" t="s">
        <v>18</v>
      </c>
      <c r="B29" s="27">
        <v>6000</v>
      </c>
      <c r="C29" s="28">
        <v>1</v>
      </c>
      <c r="D29" s="29">
        <f>Table8[[#This Row],[Cost]]*Table8[[#This Row],[Quantity]]</f>
        <v>6000</v>
      </c>
      <c r="E29" s="32">
        <v>3</v>
      </c>
      <c r="F29" s="31"/>
    </row>
    <row r="30" spans="1:6" x14ac:dyDescent="0.2">
      <c r="A30" s="26" t="s">
        <v>19</v>
      </c>
      <c r="B30" s="85">
        <v>6000</v>
      </c>
      <c r="C30" s="86">
        <v>1</v>
      </c>
      <c r="D30" s="29">
        <f>Table8[[#This Row],[Cost]]*Table8[[#This Row],[Quantity]]</f>
        <v>6000</v>
      </c>
      <c r="E30" s="32">
        <v>3</v>
      </c>
      <c r="F30" s="31"/>
    </row>
    <row r="31" spans="1:6" x14ac:dyDescent="0.2">
      <c r="A31" s="26" t="s">
        <v>20</v>
      </c>
      <c r="B31" s="27">
        <v>2000</v>
      </c>
      <c r="C31" s="28">
        <v>1</v>
      </c>
      <c r="D31" s="29">
        <f>Table8[[#This Row],[Cost]]*Table8[[#This Row],[Quantity]]</f>
        <v>2000</v>
      </c>
      <c r="E31" s="30">
        <v>5</v>
      </c>
      <c r="F31" s="31"/>
    </row>
    <row r="32" spans="1:6" x14ac:dyDescent="0.2">
      <c r="A32" s="26" t="s">
        <v>21</v>
      </c>
      <c r="B32" s="27">
        <v>2000</v>
      </c>
      <c r="C32" s="28">
        <v>1</v>
      </c>
      <c r="D32" s="29">
        <f>Table8[[#This Row],[Cost]]*Table8[[#This Row],[Quantity]]</f>
        <v>2000</v>
      </c>
      <c r="E32" s="30">
        <v>5</v>
      </c>
      <c r="F32" s="31"/>
    </row>
    <row r="33" spans="1:6" x14ac:dyDescent="0.2">
      <c r="A33" s="26" t="s">
        <v>22</v>
      </c>
      <c r="B33" s="27">
        <v>2000</v>
      </c>
      <c r="C33" s="28">
        <v>1</v>
      </c>
      <c r="D33" s="29">
        <f>Table8[[#This Row],[Cost]]*Table8[[#This Row],[Quantity]]</f>
        <v>2000</v>
      </c>
      <c r="E33" s="30">
        <v>5</v>
      </c>
      <c r="F33" s="31"/>
    </row>
    <row r="34" spans="1:6" x14ac:dyDescent="0.2">
      <c r="A34" s="26" t="s">
        <v>23</v>
      </c>
      <c r="B34" s="27">
        <v>2000</v>
      </c>
      <c r="C34" s="28">
        <v>1</v>
      </c>
      <c r="D34" s="29">
        <f>Table8[[#This Row],[Cost]]*Table8[[#This Row],[Quantity]]</f>
        <v>2000</v>
      </c>
      <c r="E34" s="30">
        <v>5</v>
      </c>
      <c r="F34" s="31"/>
    </row>
    <row r="35" spans="1:6" x14ac:dyDescent="0.2">
      <c r="A35" s="26" t="s">
        <v>24</v>
      </c>
      <c r="B35" s="27">
        <v>2000</v>
      </c>
      <c r="C35" s="28">
        <v>1</v>
      </c>
      <c r="D35" s="29">
        <f>Table8[[#This Row],[Cost]]*Table8[[#This Row],[Quantity]]</f>
        <v>2000</v>
      </c>
      <c r="E35" s="30">
        <v>5</v>
      </c>
      <c r="F35" s="31"/>
    </row>
    <row r="36" spans="1:6" x14ac:dyDescent="0.2">
      <c r="A36" s="26"/>
      <c r="B36" s="27"/>
      <c r="C36" s="28"/>
      <c r="D36" s="29"/>
      <c r="E36" s="30"/>
      <c r="F36" s="31"/>
    </row>
    <row r="37" spans="1:6" x14ac:dyDescent="0.2">
      <c r="A37" s="39" t="s">
        <v>7</v>
      </c>
      <c r="B37" s="40"/>
      <c r="C37" s="41"/>
      <c r="D37" s="42">
        <f>SUM(D29:D35)</f>
        <v>22000</v>
      </c>
      <c r="E37" s="43"/>
      <c r="F37" s="44">
        <f>SUM(F29:F35)</f>
        <v>0</v>
      </c>
    </row>
    <row r="38" spans="1:6" x14ac:dyDescent="0.2">
      <c r="A38" s="39"/>
      <c r="B38" s="40"/>
      <c r="C38" s="41"/>
      <c r="D38" s="42"/>
      <c r="E38" s="43"/>
      <c r="F38" s="44"/>
    </row>
    <row r="39" spans="1:6" x14ac:dyDescent="0.2">
      <c r="A39" s="18" t="s">
        <v>25</v>
      </c>
      <c r="B39" s="45"/>
      <c r="C39" s="20"/>
      <c r="D39" s="21"/>
      <c r="E39" s="22"/>
      <c r="F39" s="23"/>
    </row>
    <row r="40" spans="1:6" x14ac:dyDescent="0.2">
      <c r="A40" s="26"/>
      <c r="B40" s="27"/>
      <c r="C40" s="28"/>
      <c r="D40" s="29"/>
      <c r="E40" s="30"/>
      <c r="F40" s="31"/>
    </row>
    <row r="41" spans="1:6" x14ac:dyDescent="0.2">
      <c r="A41" s="26" t="s">
        <v>26</v>
      </c>
      <c r="B41" s="27">
        <v>6500</v>
      </c>
      <c r="C41" s="28">
        <v>1</v>
      </c>
      <c r="D41" s="29">
        <f>Table8[[#This Row],[Cost]]*Table8[[#This Row],[Quantity]]</f>
        <v>6500</v>
      </c>
      <c r="E41" s="32">
        <v>3</v>
      </c>
      <c r="F41" s="31"/>
    </row>
    <row r="42" spans="1:6" x14ac:dyDescent="0.2">
      <c r="A42" s="26" t="s">
        <v>27</v>
      </c>
      <c r="B42" s="27">
        <v>6500</v>
      </c>
      <c r="C42" s="28">
        <v>1</v>
      </c>
      <c r="D42" s="29">
        <f>Table8[[#This Row],[Cost]]*Table8[[#This Row],[Quantity]]</f>
        <v>6500</v>
      </c>
      <c r="E42" s="32">
        <v>3</v>
      </c>
      <c r="F42" s="31"/>
    </row>
    <row r="43" spans="1:6" x14ac:dyDescent="0.2">
      <c r="A43" s="26" t="s">
        <v>28</v>
      </c>
      <c r="B43" s="27">
        <v>6500</v>
      </c>
      <c r="C43" s="28">
        <v>1</v>
      </c>
      <c r="D43" s="29">
        <f>Table8[[#This Row],[Cost]]*Table8[[#This Row],[Quantity]]</f>
        <v>6500</v>
      </c>
      <c r="E43" s="30">
        <v>5</v>
      </c>
      <c r="F43" s="31"/>
    </row>
    <row r="44" spans="1:6" x14ac:dyDescent="0.2">
      <c r="A44" s="26" t="s">
        <v>29</v>
      </c>
      <c r="B44" s="27">
        <v>2000</v>
      </c>
      <c r="C44" s="28">
        <v>1</v>
      </c>
      <c r="D44" s="29">
        <f>Table8[[#This Row],[Cost]]*Table8[[#This Row],[Quantity]]</f>
        <v>2000</v>
      </c>
      <c r="E44" s="30">
        <v>5</v>
      </c>
      <c r="F44" s="31"/>
    </row>
    <row r="45" spans="1:6" x14ac:dyDescent="0.2">
      <c r="A45" s="26" t="s">
        <v>30</v>
      </c>
      <c r="B45" s="27">
        <v>2000</v>
      </c>
      <c r="C45" s="28">
        <v>1</v>
      </c>
      <c r="D45" s="29">
        <f>Table8[[#This Row],[Cost]]*Table8[[#This Row],[Quantity]]</f>
        <v>2000</v>
      </c>
      <c r="E45" s="30">
        <v>5</v>
      </c>
      <c r="F45" s="31"/>
    </row>
    <row r="46" spans="1:6" x14ac:dyDescent="0.2">
      <c r="A46" s="26" t="s">
        <v>31</v>
      </c>
      <c r="B46" s="27">
        <v>2000</v>
      </c>
      <c r="C46" s="28">
        <v>1</v>
      </c>
      <c r="D46" s="29">
        <f>Table8[[#This Row],[Cost]]*Table8[[#This Row],[Quantity]]</f>
        <v>2000</v>
      </c>
      <c r="E46" s="30">
        <v>5</v>
      </c>
      <c r="F46" s="31"/>
    </row>
    <row r="47" spans="1:6" x14ac:dyDescent="0.2">
      <c r="A47" s="26" t="s">
        <v>32</v>
      </c>
      <c r="B47" s="27">
        <v>2000</v>
      </c>
      <c r="C47" s="28">
        <v>1</v>
      </c>
      <c r="D47" s="29">
        <f>Table8[[#This Row],[Cost]]*Table8[[#This Row],[Quantity]]</f>
        <v>2000</v>
      </c>
      <c r="E47" s="30">
        <v>5</v>
      </c>
      <c r="F47" s="31"/>
    </row>
    <row r="48" spans="1:6" x14ac:dyDescent="0.2">
      <c r="A48" s="26" t="s">
        <v>33</v>
      </c>
      <c r="B48" s="27">
        <v>2000</v>
      </c>
      <c r="C48" s="28">
        <v>1</v>
      </c>
      <c r="D48" s="29">
        <f>Table8[[#This Row],[Cost]]*Table8[[#This Row],[Quantity]]</f>
        <v>2000</v>
      </c>
      <c r="E48" s="32">
        <v>3</v>
      </c>
      <c r="F48" s="46">
        <v>2000</v>
      </c>
    </row>
    <row r="49" spans="1:6" x14ac:dyDescent="0.2">
      <c r="A49" s="26"/>
      <c r="B49" s="27"/>
      <c r="C49" s="28"/>
      <c r="D49" s="29"/>
      <c r="E49" s="30"/>
      <c r="F49" s="31"/>
    </row>
    <row r="50" spans="1:6" x14ac:dyDescent="0.2">
      <c r="A50" s="39" t="s">
        <v>7</v>
      </c>
      <c r="B50" s="40"/>
      <c r="C50" s="41"/>
      <c r="D50" s="42">
        <f>SUM(D41:D48)</f>
        <v>29500</v>
      </c>
      <c r="E50" s="43"/>
      <c r="F50" s="44">
        <f>SUM(F41:F48)</f>
        <v>2000</v>
      </c>
    </row>
    <row r="51" spans="1:6" x14ac:dyDescent="0.2">
      <c r="A51" s="39"/>
      <c r="B51" s="40"/>
      <c r="C51" s="41"/>
      <c r="D51" s="42"/>
      <c r="E51" s="43"/>
      <c r="F51" s="44"/>
    </row>
    <row r="52" spans="1:6" x14ac:dyDescent="0.2">
      <c r="A52" s="18" t="s">
        <v>34</v>
      </c>
      <c r="B52" s="45"/>
      <c r="C52" s="20"/>
      <c r="D52" s="21"/>
      <c r="E52" s="22"/>
      <c r="F52" s="23"/>
    </row>
    <row r="53" spans="1:6" x14ac:dyDescent="0.2">
      <c r="A53" s="26"/>
      <c r="B53" s="27"/>
      <c r="C53" s="28"/>
      <c r="D53" s="29"/>
      <c r="E53" s="30"/>
      <c r="F53" s="31"/>
    </row>
    <row r="54" spans="1:6" x14ac:dyDescent="0.2">
      <c r="A54" s="26" t="s">
        <v>35</v>
      </c>
      <c r="B54" s="27">
        <v>2500</v>
      </c>
      <c r="C54" s="28">
        <v>1</v>
      </c>
      <c r="D54" s="29">
        <f>Table8[[#This Row],[Cost]]*Table8[[#This Row],[Quantity]]</f>
        <v>2500</v>
      </c>
      <c r="E54" s="32">
        <v>3</v>
      </c>
      <c r="F54" s="31"/>
    </row>
    <row r="55" spans="1:6" x14ac:dyDescent="0.2">
      <c r="A55" s="26" t="s">
        <v>36</v>
      </c>
      <c r="B55" s="27">
        <v>2500</v>
      </c>
      <c r="C55" s="28">
        <v>1</v>
      </c>
      <c r="D55" s="29">
        <f>Table8[[#This Row],[Cost]]*Table8[[#This Row],[Quantity]]</f>
        <v>2500</v>
      </c>
      <c r="E55" s="32">
        <v>3</v>
      </c>
      <c r="F55" s="31"/>
    </row>
    <row r="56" spans="1:6" x14ac:dyDescent="0.2">
      <c r="A56" s="26"/>
      <c r="B56" s="27"/>
      <c r="C56" s="28"/>
      <c r="D56" s="29"/>
      <c r="E56" s="30"/>
      <c r="F56" s="31"/>
    </row>
    <row r="57" spans="1:6" x14ac:dyDescent="0.2">
      <c r="A57" s="39" t="s">
        <v>7</v>
      </c>
      <c r="B57" s="40"/>
      <c r="C57" s="41"/>
      <c r="D57" s="42">
        <f>SUM(D54:D55)</f>
        <v>5000</v>
      </c>
      <c r="E57" s="43"/>
      <c r="F57" s="44">
        <f>SUM(F54:F55)</f>
        <v>0</v>
      </c>
    </row>
    <row r="58" spans="1:6" x14ac:dyDescent="0.2">
      <c r="A58" s="39"/>
      <c r="B58" s="40"/>
      <c r="C58" s="41"/>
      <c r="D58" s="42"/>
      <c r="E58" s="43"/>
      <c r="F58" s="44"/>
    </row>
    <row r="59" spans="1:6" x14ac:dyDescent="0.2">
      <c r="A59" s="18" t="s">
        <v>37</v>
      </c>
      <c r="B59" s="45"/>
      <c r="C59" s="20"/>
      <c r="D59" s="21"/>
      <c r="E59" s="22"/>
      <c r="F59" s="23"/>
    </row>
    <row r="60" spans="1:6" x14ac:dyDescent="0.2">
      <c r="A60" s="26"/>
      <c r="B60" s="27"/>
      <c r="C60" s="28"/>
      <c r="D60" s="29"/>
      <c r="E60" s="30"/>
      <c r="F60" s="31"/>
    </row>
    <row r="61" spans="1:6" x14ac:dyDescent="0.2">
      <c r="A61" s="26" t="s">
        <v>38</v>
      </c>
      <c r="B61" s="27">
        <v>3500</v>
      </c>
      <c r="C61" s="28">
        <v>1</v>
      </c>
      <c r="D61" s="29">
        <f>Table8[[#This Row],[Cost]]*Table8[[#This Row],[Quantity]]</f>
        <v>3500</v>
      </c>
      <c r="E61" s="32">
        <v>3</v>
      </c>
      <c r="F61" s="46">
        <v>3500</v>
      </c>
    </row>
    <row r="62" spans="1:6" x14ac:dyDescent="0.2">
      <c r="A62" s="26"/>
      <c r="B62" s="27"/>
      <c r="C62" s="28"/>
      <c r="D62" s="29"/>
      <c r="E62" s="30"/>
      <c r="F62" s="31"/>
    </row>
    <row r="63" spans="1:6" x14ac:dyDescent="0.2">
      <c r="A63" s="39" t="s">
        <v>7</v>
      </c>
      <c r="B63" s="40"/>
      <c r="C63" s="41"/>
      <c r="D63" s="42">
        <f>SUM(D61)</f>
        <v>3500</v>
      </c>
      <c r="E63" s="43"/>
      <c r="F63" s="44">
        <f>SUM(F61)</f>
        <v>3500</v>
      </c>
    </row>
    <row r="64" spans="1:6" x14ac:dyDescent="0.2">
      <c r="A64" s="39"/>
      <c r="B64" s="40"/>
      <c r="C64" s="41"/>
      <c r="D64" s="42"/>
      <c r="E64" s="43"/>
      <c r="F64" s="44"/>
    </row>
    <row r="65" spans="1:6" x14ac:dyDescent="0.2">
      <c r="A65" s="18" t="s">
        <v>39</v>
      </c>
      <c r="B65" s="45"/>
      <c r="C65" s="20"/>
      <c r="D65" s="21"/>
      <c r="E65" s="22"/>
      <c r="F65" s="23"/>
    </row>
    <row r="66" spans="1:6" x14ac:dyDescent="0.2">
      <c r="A66" s="26"/>
      <c r="B66" s="27"/>
      <c r="C66" s="28"/>
      <c r="D66" s="29"/>
      <c r="E66" s="30"/>
      <c r="F66" s="31"/>
    </row>
    <row r="67" spans="1:6" x14ac:dyDescent="0.2">
      <c r="A67" s="26" t="s">
        <v>40</v>
      </c>
      <c r="B67" s="27">
        <v>5500</v>
      </c>
      <c r="C67" s="28">
        <v>1</v>
      </c>
      <c r="D67" s="29">
        <f>Table8[[#This Row],[Cost]]*Table8[[#This Row],[Quantity]]</f>
        <v>5500</v>
      </c>
      <c r="E67" s="32">
        <v>3</v>
      </c>
      <c r="F67" s="31"/>
    </row>
    <row r="68" spans="1:6" x14ac:dyDescent="0.2">
      <c r="A68" s="26" t="s">
        <v>41</v>
      </c>
      <c r="B68" s="27">
        <v>6000</v>
      </c>
      <c r="C68" s="28">
        <v>1</v>
      </c>
      <c r="D68" s="29">
        <f>Table8[[#This Row],[Cost]]*Table8[[#This Row],[Quantity]]</f>
        <v>6000</v>
      </c>
      <c r="E68" s="32">
        <v>3</v>
      </c>
      <c r="F68" s="46"/>
    </row>
    <row r="69" spans="1:6" x14ac:dyDescent="0.2">
      <c r="A69" s="26"/>
      <c r="B69" s="27"/>
      <c r="C69" s="28"/>
      <c r="D69" s="29"/>
      <c r="E69" s="30"/>
      <c r="F69" s="31"/>
    </row>
    <row r="70" spans="1:6" x14ac:dyDescent="0.2">
      <c r="A70" s="39" t="s">
        <v>7</v>
      </c>
      <c r="B70" s="40"/>
      <c r="C70" s="41"/>
      <c r="D70" s="42">
        <f>SUM(D67:D68)</f>
        <v>11500</v>
      </c>
      <c r="E70" s="43"/>
      <c r="F70" s="44">
        <f>SUM(F67:F68)</f>
        <v>0</v>
      </c>
    </row>
    <row r="71" spans="1:6" x14ac:dyDescent="0.2">
      <c r="A71" s="39"/>
      <c r="B71" s="40"/>
      <c r="C71" s="41"/>
      <c r="D71" s="42"/>
      <c r="E71" s="43"/>
      <c r="F71" s="44"/>
    </row>
    <row r="72" spans="1:6" x14ac:dyDescent="0.2">
      <c r="A72" s="18" t="s">
        <v>42</v>
      </c>
      <c r="B72" s="45"/>
      <c r="C72" s="20"/>
      <c r="D72" s="21"/>
      <c r="E72" s="22"/>
      <c r="F72" s="23"/>
    </row>
    <row r="73" spans="1:6" x14ac:dyDescent="0.2">
      <c r="A73" s="39"/>
      <c r="B73" s="40"/>
      <c r="C73" s="41"/>
      <c r="D73" s="42"/>
      <c r="E73" s="43"/>
      <c r="F73" s="47"/>
    </row>
    <row r="74" spans="1:6" x14ac:dyDescent="0.2">
      <c r="A74" s="26" t="s">
        <v>43</v>
      </c>
      <c r="B74" s="27">
        <v>1100</v>
      </c>
      <c r="C74" s="28">
        <v>1</v>
      </c>
      <c r="D74" s="29">
        <f>Table8[[#This Row],[Cost]]*Table8[[#This Row],[Quantity]]</f>
        <v>1100</v>
      </c>
      <c r="E74" s="30">
        <v>3</v>
      </c>
      <c r="F74" s="46"/>
    </row>
    <row r="75" spans="1:6" x14ac:dyDescent="0.2">
      <c r="A75" s="26" t="s">
        <v>43</v>
      </c>
      <c r="B75" s="27">
        <v>1100</v>
      </c>
      <c r="C75" s="28">
        <v>1</v>
      </c>
      <c r="D75" s="29">
        <f>Table8[[#This Row],[Cost]]*Table8[[#This Row],[Quantity]]</f>
        <v>1100</v>
      </c>
      <c r="E75" s="30">
        <v>3</v>
      </c>
      <c r="F75" s="46"/>
    </row>
    <row r="76" spans="1:6" x14ac:dyDescent="0.2">
      <c r="A76" s="26"/>
      <c r="B76" s="27"/>
      <c r="C76" s="28"/>
      <c r="D76" s="29"/>
      <c r="E76" s="30"/>
      <c r="F76" s="46"/>
    </row>
    <row r="77" spans="1:6" x14ac:dyDescent="0.2">
      <c r="A77" s="26" t="s">
        <v>248</v>
      </c>
      <c r="B77" s="27">
        <v>1400</v>
      </c>
      <c r="C77" s="28">
        <v>1</v>
      </c>
      <c r="D77" s="29">
        <f>Table8[[#This Row],[Cost]]*Table8[[#This Row],[Quantity]]</f>
        <v>1400</v>
      </c>
      <c r="E77" s="32">
        <v>3</v>
      </c>
      <c r="F77" s="46"/>
    </row>
    <row r="78" spans="1:6" x14ac:dyDescent="0.2">
      <c r="A78" s="26" t="s">
        <v>249</v>
      </c>
      <c r="B78" s="27">
        <v>1400</v>
      </c>
      <c r="C78" s="28">
        <v>1</v>
      </c>
      <c r="D78" s="29">
        <f>Table8[[#This Row],[Cost]]*Table8[[#This Row],[Quantity]]</f>
        <v>1400</v>
      </c>
      <c r="E78" s="32">
        <v>3</v>
      </c>
      <c r="F78" s="46">
        <v>1400</v>
      </c>
    </row>
    <row r="79" spans="1:6" x14ac:dyDescent="0.2">
      <c r="A79" s="26" t="s">
        <v>250</v>
      </c>
      <c r="B79" s="27">
        <v>1400</v>
      </c>
      <c r="C79" s="28">
        <v>1</v>
      </c>
      <c r="D79" s="29">
        <f>Table8[[#This Row],[Cost]]*Table8[[#This Row],[Quantity]]</f>
        <v>1400</v>
      </c>
      <c r="E79" s="32">
        <v>3</v>
      </c>
      <c r="F79" s="46"/>
    </row>
    <row r="80" spans="1:6" x14ac:dyDescent="0.2">
      <c r="A80" s="39"/>
      <c r="B80" s="40"/>
      <c r="C80" s="41"/>
      <c r="D80" s="42"/>
      <c r="E80" s="43"/>
      <c r="F80" s="47"/>
    </row>
    <row r="81" spans="1:6" x14ac:dyDescent="0.2">
      <c r="A81" s="39" t="s">
        <v>7</v>
      </c>
      <c r="B81" s="40"/>
      <c r="C81" s="41"/>
      <c r="D81" s="42">
        <f>SUM(D74:D75,D77:D79)</f>
        <v>6400</v>
      </c>
      <c r="E81" s="43"/>
      <c r="F81" s="44">
        <f>SUM(F74:F79)</f>
        <v>1400</v>
      </c>
    </row>
    <row r="82" spans="1:6" x14ac:dyDescent="0.2">
      <c r="A82" s="39"/>
      <c r="B82" s="40"/>
      <c r="C82" s="41"/>
      <c r="D82" s="42"/>
      <c r="E82" s="43"/>
      <c r="F82" s="44"/>
    </row>
    <row r="83" spans="1:6" x14ac:dyDescent="0.2">
      <c r="A83" s="18" t="s">
        <v>44</v>
      </c>
      <c r="B83" s="45"/>
      <c r="C83" s="20"/>
      <c r="D83" s="21"/>
      <c r="E83" s="22"/>
      <c r="F83" s="23"/>
    </row>
    <row r="84" spans="1:6" x14ac:dyDescent="0.2">
      <c r="A84" s="39"/>
      <c r="B84" s="40"/>
      <c r="C84" s="41"/>
      <c r="D84" s="42"/>
      <c r="E84" s="43"/>
      <c r="F84" s="47"/>
    </row>
    <row r="85" spans="1:6" x14ac:dyDescent="0.2">
      <c r="A85" s="26" t="s">
        <v>43</v>
      </c>
      <c r="B85" s="27">
        <v>1100</v>
      </c>
      <c r="C85" s="28">
        <v>1</v>
      </c>
      <c r="D85" s="29">
        <f>Table8[[#This Row],[Cost]]*Table8[[#This Row],[Quantity]]</f>
        <v>1100</v>
      </c>
      <c r="E85" s="30">
        <v>3</v>
      </c>
      <c r="F85" s="46">
        <v>1100</v>
      </c>
    </row>
    <row r="86" spans="1:6" x14ac:dyDescent="0.2">
      <c r="A86" s="26" t="s">
        <v>43</v>
      </c>
      <c r="B86" s="27">
        <v>1100</v>
      </c>
      <c r="C86" s="28">
        <v>1</v>
      </c>
      <c r="D86" s="29">
        <f>Table8[[#This Row],[Cost]]*Table8[[#This Row],[Quantity]]</f>
        <v>1100</v>
      </c>
      <c r="E86" s="30">
        <v>3</v>
      </c>
      <c r="F86" s="46">
        <v>1100</v>
      </c>
    </row>
    <row r="87" spans="1:6" x14ac:dyDescent="0.2">
      <c r="A87" s="26" t="s">
        <v>43</v>
      </c>
      <c r="B87" s="27">
        <v>1100</v>
      </c>
      <c r="C87" s="28">
        <v>1</v>
      </c>
      <c r="D87" s="29">
        <f>Table8[[#This Row],[Cost]]*Table8[[#This Row],[Quantity]]</f>
        <v>1100</v>
      </c>
      <c r="E87" s="30">
        <v>3</v>
      </c>
      <c r="F87" s="46">
        <v>1100</v>
      </c>
    </row>
    <row r="88" spans="1:6" x14ac:dyDescent="0.2">
      <c r="A88" s="26" t="s">
        <v>43</v>
      </c>
      <c r="B88" s="27">
        <v>1100</v>
      </c>
      <c r="C88" s="28">
        <v>1</v>
      </c>
      <c r="D88" s="29">
        <f>Table8[[#This Row],[Cost]]*Table8[[#This Row],[Quantity]]</f>
        <v>1100</v>
      </c>
      <c r="E88" s="30">
        <v>3</v>
      </c>
      <c r="F88" s="46">
        <v>1100</v>
      </c>
    </row>
    <row r="89" spans="1:6" x14ac:dyDescent="0.2">
      <c r="A89" s="26" t="s">
        <v>43</v>
      </c>
      <c r="B89" s="27">
        <v>1100</v>
      </c>
      <c r="C89" s="28">
        <v>1</v>
      </c>
      <c r="D89" s="29">
        <f>Table8[[#This Row],[Cost]]*Table8[[#This Row],[Quantity]]</f>
        <v>1100</v>
      </c>
      <c r="E89" s="30">
        <v>3</v>
      </c>
      <c r="F89" s="46">
        <v>1100</v>
      </c>
    </row>
    <row r="90" spans="1:6" x14ac:dyDescent="0.2">
      <c r="A90" s="26"/>
      <c r="B90" s="27"/>
      <c r="C90" s="28"/>
      <c r="D90" s="29"/>
      <c r="E90" s="30"/>
      <c r="F90" s="46"/>
    </row>
    <row r="91" spans="1:6" x14ac:dyDescent="0.2">
      <c r="A91" s="26" t="s">
        <v>251</v>
      </c>
      <c r="B91" s="27">
        <v>1400</v>
      </c>
      <c r="C91" s="28">
        <v>1</v>
      </c>
      <c r="D91" s="29">
        <f>Table8[[#This Row],[Cost]]*Table8[[#This Row],[Quantity]]</f>
        <v>1400</v>
      </c>
      <c r="E91" s="32">
        <v>3</v>
      </c>
      <c r="F91" s="88">
        <v>1400</v>
      </c>
    </row>
    <row r="92" spans="1:6" x14ac:dyDescent="0.2">
      <c r="A92" s="26" t="s">
        <v>252</v>
      </c>
      <c r="B92" s="27">
        <v>1400</v>
      </c>
      <c r="C92" s="28">
        <v>1</v>
      </c>
      <c r="D92" s="29">
        <f>Table8[[#This Row],[Cost]]*Table8[[#This Row],[Quantity]]</f>
        <v>1400</v>
      </c>
      <c r="E92" s="32">
        <v>3</v>
      </c>
      <c r="F92" s="88">
        <v>1400</v>
      </c>
    </row>
    <row r="93" spans="1:6" x14ac:dyDescent="0.2">
      <c r="A93" s="26" t="s">
        <v>253</v>
      </c>
      <c r="B93" s="27">
        <v>1400</v>
      </c>
      <c r="C93" s="28">
        <v>1</v>
      </c>
      <c r="D93" s="29">
        <f>Table8[[#This Row],[Cost]]*Table8[[#This Row],[Quantity]]</f>
        <v>1400</v>
      </c>
      <c r="E93" s="32">
        <v>3</v>
      </c>
      <c r="F93" s="88">
        <v>1400</v>
      </c>
    </row>
    <row r="94" spans="1:6" x14ac:dyDescent="0.2">
      <c r="A94" s="26" t="s">
        <v>254</v>
      </c>
      <c r="B94" s="27">
        <v>1400</v>
      </c>
      <c r="C94" s="28">
        <v>1</v>
      </c>
      <c r="D94" s="29">
        <f>Table8[[#This Row],[Cost]]*Table8[[#This Row],[Quantity]]</f>
        <v>1400</v>
      </c>
      <c r="E94" s="32">
        <v>3</v>
      </c>
      <c r="F94" s="88">
        <v>1400</v>
      </c>
    </row>
    <row r="95" spans="1:6" x14ac:dyDescent="0.2">
      <c r="A95" s="26" t="s">
        <v>255</v>
      </c>
      <c r="B95" s="27">
        <v>1400</v>
      </c>
      <c r="C95" s="28">
        <v>1</v>
      </c>
      <c r="D95" s="29">
        <f>Table8[[#This Row],[Cost]]*Table8[[#This Row],[Quantity]]</f>
        <v>1400</v>
      </c>
      <c r="E95" s="32">
        <v>3</v>
      </c>
      <c r="F95" s="88"/>
    </row>
    <row r="96" spans="1:6" x14ac:dyDescent="0.2">
      <c r="A96" s="39"/>
      <c r="B96" s="40"/>
      <c r="C96" s="41"/>
      <c r="D96" s="42"/>
      <c r="E96" s="43"/>
      <c r="F96" s="47"/>
    </row>
    <row r="97" spans="1:6" x14ac:dyDescent="0.2">
      <c r="A97" s="39" t="s">
        <v>7</v>
      </c>
      <c r="B97" s="40"/>
      <c r="C97" s="41"/>
      <c r="D97" s="42">
        <f>SUM(D85:D89,D91:D95)</f>
        <v>12500</v>
      </c>
      <c r="E97" s="43"/>
      <c r="F97" s="44">
        <f>SUM(F85:F95)</f>
        <v>11100</v>
      </c>
    </row>
    <row r="98" spans="1:6" x14ac:dyDescent="0.2">
      <c r="A98" s="39"/>
      <c r="B98" s="40"/>
      <c r="C98" s="41"/>
      <c r="D98" s="42"/>
      <c r="E98" s="43"/>
      <c r="F98" s="44"/>
    </row>
    <row r="99" spans="1:6" x14ac:dyDescent="0.2">
      <c r="A99" s="18" t="s">
        <v>45</v>
      </c>
      <c r="B99" s="45"/>
      <c r="C99" s="20"/>
      <c r="D99" s="21"/>
      <c r="E99" s="22"/>
      <c r="F99" s="23"/>
    </row>
    <row r="100" spans="1:6" x14ac:dyDescent="0.2">
      <c r="A100" s="39"/>
      <c r="B100" s="40"/>
      <c r="C100" s="41"/>
      <c r="D100" s="42"/>
      <c r="E100" s="43"/>
      <c r="F100" s="47"/>
    </row>
    <row r="101" spans="1:6" x14ac:dyDescent="0.2">
      <c r="A101" s="26" t="s">
        <v>43</v>
      </c>
      <c r="B101" s="27">
        <v>1400</v>
      </c>
      <c r="C101" s="28">
        <v>1</v>
      </c>
      <c r="D101" s="29">
        <f>Table8[[#This Row],[Cost]]*Table8[[#This Row],[Quantity]]</f>
        <v>1400</v>
      </c>
      <c r="E101" s="30">
        <v>3</v>
      </c>
      <c r="F101" s="46">
        <v>1400</v>
      </c>
    </row>
    <row r="102" spans="1:6" x14ac:dyDescent="0.2">
      <c r="A102" s="26" t="s">
        <v>43</v>
      </c>
      <c r="B102" s="27">
        <v>1100</v>
      </c>
      <c r="C102" s="28">
        <v>1</v>
      </c>
      <c r="D102" s="29">
        <f>Table8[[#This Row],[Cost]]*Table8[[#This Row],[Quantity]]</f>
        <v>1100</v>
      </c>
      <c r="E102" s="30">
        <v>3</v>
      </c>
      <c r="F102" s="46">
        <v>1100</v>
      </c>
    </row>
    <row r="103" spans="1:6" x14ac:dyDescent="0.2">
      <c r="A103" s="26" t="s">
        <v>43</v>
      </c>
      <c r="B103" s="27">
        <v>1100</v>
      </c>
      <c r="C103" s="28">
        <v>1</v>
      </c>
      <c r="D103" s="29">
        <f>Table8[[#This Row],[Cost]]*Table8[[#This Row],[Quantity]]</f>
        <v>1100</v>
      </c>
      <c r="E103" s="30">
        <v>3</v>
      </c>
      <c r="F103" s="46">
        <v>1100</v>
      </c>
    </row>
    <row r="104" spans="1:6" x14ac:dyDescent="0.2">
      <c r="A104" s="26" t="s">
        <v>43</v>
      </c>
      <c r="B104" s="27">
        <v>1400</v>
      </c>
      <c r="C104" s="28">
        <v>1</v>
      </c>
      <c r="D104" s="29">
        <f>Table8[[#This Row],[Cost]]*Table8[[#This Row],[Quantity]]</f>
        <v>1400</v>
      </c>
      <c r="E104" s="30">
        <v>3</v>
      </c>
      <c r="F104" s="46">
        <v>1400</v>
      </c>
    </row>
    <row r="105" spans="1:6" x14ac:dyDescent="0.2">
      <c r="A105" s="26"/>
      <c r="B105" s="27"/>
      <c r="C105" s="28"/>
      <c r="D105" s="29"/>
      <c r="E105" s="30"/>
      <c r="F105" s="46"/>
    </row>
    <row r="106" spans="1:6" x14ac:dyDescent="0.2">
      <c r="A106" s="26" t="s">
        <v>256</v>
      </c>
      <c r="B106" s="27">
        <v>1400</v>
      </c>
      <c r="C106" s="28">
        <v>1</v>
      </c>
      <c r="D106" s="29">
        <f>Table8[[#This Row],[Cost]]*Table8[[#This Row],[Quantity]]</f>
        <v>1400</v>
      </c>
      <c r="E106" s="32">
        <v>3</v>
      </c>
      <c r="F106" s="88"/>
    </row>
    <row r="107" spans="1:6" x14ac:dyDescent="0.2">
      <c r="A107" s="26" t="s">
        <v>257</v>
      </c>
      <c r="B107" s="27">
        <v>1400</v>
      </c>
      <c r="C107" s="28">
        <v>1</v>
      </c>
      <c r="D107" s="29">
        <f>Table8[[#This Row],[Cost]]*Table8[[#This Row],[Quantity]]</f>
        <v>1400</v>
      </c>
      <c r="E107" s="32">
        <v>3</v>
      </c>
      <c r="F107" s="46"/>
    </row>
    <row r="108" spans="1:6" x14ac:dyDescent="0.2">
      <c r="A108" s="26" t="s">
        <v>258</v>
      </c>
      <c r="B108" s="27">
        <v>1400</v>
      </c>
      <c r="C108" s="28">
        <v>1</v>
      </c>
      <c r="D108" s="29">
        <f>Table8[[#This Row],[Cost]]*Table8[[#This Row],[Quantity]]</f>
        <v>1400</v>
      </c>
      <c r="E108" s="32">
        <v>3</v>
      </c>
      <c r="F108" s="46"/>
    </row>
    <row r="109" spans="1:6" x14ac:dyDescent="0.2">
      <c r="A109" s="26" t="s">
        <v>259</v>
      </c>
      <c r="B109" s="27">
        <v>1400</v>
      </c>
      <c r="C109" s="28">
        <v>1</v>
      </c>
      <c r="D109" s="29">
        <f>Table8[[#This Row],[Cost]]*Table8[[#This Row],[Quantity]]</f>
        <v>1400</v>
      </c>
      <c r="E109" s="32">
        <v>3</v>
      </c>
      <c r="F109" s="46"/>
    </row>
    <row r="110" spans="1:6" x14ac:dyDescent="0.2">
      <c r="A110" s="26" t="s">
        <v>260</v>
      </c>
      <c r="B110" s="27">
        <v>1400</v>
      </c>
      <c r="C110" s="28">
        <v>1</v>
      </c>
      <c r="D110" s="29">
        <f>Table8[[#This Row],[Cost]]*Table8[[#This Row],[Quantity]]</f>
        <v>1400</v>
      </c>
      <c r="E110" s="32">
        <v>3</v>
      </c>
      <c r="F110" s="46"/>
    </row>
    <row r="111" spans="1:6" x14ac:dyDescent="0.2">
      <c r="A111" s="39"/>
      <c r="B111" s="40"/>
      <c r="C111" s="41"/>
      <c r="D111" s="42"/>
      <c r="E111" s="43"/>
      <c r="F111" s="47"/>
    </row>
    <row r="112" spans="1:6" x14ac:dyDescent="0.2">
      <c r="A112" s="39" t="s">
        <v>7</v>
      </c>
      <c r="B112" s="40"/>
      <c r="C112" s="41"/>
      <c r="D112" s="42">
        <f>SUM(D101:D104,D106:D110)</f>
        <v>12000</v>
      </c>
      <c r="E112" s="43"/>
      <c r="F112" s="44">
        <f>SUM(F101:F110)</f>
        <v>5000</v>
      </c>
    </row>
    <row r="113" spans="1:6" x14ac:dyDescent="0.2">
      <c r="A113" s="39"/>
      <c r="B113" s="40"/>
      <c r="C113" s="41"/>
      <c r="D113" s="42"/>
      <c r="E113" s="43"/>
      <c r="F113" s="47"/>
    </row>
    <row r="114" spans="1:6" x14ac:dyDescent="0.2">
      <c r="A114" s="18" t="s">
        <v>46</v>
      </c>
      <c r="B114" s="45"/>
      <c r="C114" s="20"/>
      <c r="D114" s="21"/>
      <c r="E114" s="22"/>
      <c r="F114" s="23"/>
    </row>
    <row r="115" spans="1:6" x14ac:dyDescent="0.2">
      <c r="A115" s="26"/>
      <c r="B115" s="27"/>
      <c r="C115" s="28"/>
      <c r="D115" s="29"/>
      <c r="E115" s="30"/>
      <c r="F115" s="31"/>
    </row>
    <row r="116" spans="1:6" x14ac:dyDescent="0.2">
      <c r="A116" s="26" t="s">
        <v>261</v>
      </c>
      <c r="B116" s="27">
        <v>1400</v>
      </c>
      <c r="C116" s="28">
        <v>1</v>
      </c>
      <c r="D116" s="29">
        <f>Table8[[#This Row],[Cost]]*Table8[[#This Row],[Quantity]]</f>
        <v>1400</v>
      </c>
      <c r="E116" s="32">
        <v>4</v>
      </c>
      <c r="F116" s="46">
        <v>1400</v>
      </c>
    </row>
    <row r="117" spans="1:6" x14ac:dyDescent="0.2">
      <c r="A117" s="26" t="s">
        <v>262</v>
      </c>
      <c r="B117" s="27">
        <v>1400</v>
      </c>
      <c r="C117" s="28">
        <v>1</v>
      </c>
      <c r="D117" s="29">
        <f>Table8[[#This Row],[Cost]]*Table8[[#This Row],[Quantity]]</f>
        <v>1400</v>
      </c>
      <c r="E117" s="32">
        <v>4</v>
      </c>
      <c r="F117" s="46">
        <v>1400</v>
      </c>
    </row>
    <row r="118" spans="1:6" x14ac:dyDescent="0.2">
      <c r="A118" s="26" t="s">
        <v>263</v>
      </c>
      <c r="B118" s="27">
        <v>1400</v>
      </c>
      <c r="C118" s="28">
        <v>1</v>
      </c>
      <c r="D118" s="29">
        <f>Table8[[#This Row],[Cost]]*Table8[[#This Row],[Quantity]]</f>
        <v>1400</v>
      </c>
      <c r="E118" s="32">
        <v>4</v>
      </c>
      <c r="F118" s="46">
        <v>1400</v>
      </c>
    </row>
    <row r="119" spans="1:6" x14ac:dyDescent="0.2">
      <c r="A119" s="26" t="s">
        <v>264</v>
      </c>
      <c r="B119" s="27">
        <v>1400</v>
      </c>
      <c r="C119" s="28">
        <v>1</v>
      </c>
      <c r="D119" s="29">
        <f>Table8[[#This Row],[Cost]]*Table8[[#This Row],[Quantity]]</f>
        <v>1400</v>
      </c>
      <c r="E119" s="32">
        <v>4</v>
      </c>
      <c r="F119" s="46">
        <v>1400</v>
      </c>
    </row>
    <row r="120" spans="1:6" x14ac:dyDescent="0.2">
      <c r="A120" s="26" t="s">
        <v>265</v>
      </c>
      <c r="B120" s="27">
        <v>1400</v>
      </c>
      <c r="C120" s="28">
        <v>1</v>
      </c>
      <c r="D120" s="29">
        <f>Table8[[#This Row],[Cost]]*Table8[[#This Row],[Quantity]]</f>
        <v>1400</v>
      </c>
      <c r="E120" s="32">
        <v>4</v>
      </c>
      <c r="F120" s="46">
        <v>1400</v>
      </c>
    </row>
    <row r="121" spans="1:6" x14ac:dyDescent="0.2">
      <c r="A121" s="26" t="s">
        <v>266</v>
      </c>
      <c r="B121" s="27">
        <v>1400</v>
      </c>
      <c r="C121" s="28">
        <v>1</v>
      </c>
      <c r="D121" s="29">
        <f>Table8[[#This Row],[Cost]]*Table8[[#This Row],[Quantity]]</f>
        <v>1400</v>
      </c>
      <c r="E121" s="32">
        <v>4</v>
      </c>
      <c r="F121" s="46">
        <v>1400</v>
      </c>
    </row>
    <row r="122" spans="1:6" x14ac:dyDescent="0.2">
      <c r="A122" s="26" t="s">
        <v>267</v>
      </c>
      <c r="B122" s="27">
        <v>1400</v>
      </c>
      <c r="C122" s="28">
        <v>1</v>
      </c>
      <c r="D122" s="29">
        <f>Table8[[#This Row],[Cost]]*Table8[[#This Row],[Quantity]]</f>
        <v>1400</v>
      </c>
      <c r="E122" s="32">
        <v>4</v>
      </c>
      <c r="F122" s="46">
        <v>1400</v>
      </c>
    </row>
    <row r="123" spans="1:6" x14ac:dyDescent="0.2">
      <c r="A123" s="33"/>
      <c r="B123" s="34"/>
      <c r="C123" s="35"/>
      <c r="D123" s="36"/>
      <c r="E123" s="37"/>
      <c r="F123" s="48"/>
    </row>
    <row r="124" spans="1:6" x14ac:dyDescent="0.2">
      <c r="A124" s="39" t="s">
        <v>7</v>
      </c>
      <c r="B124" s="40"/>
      <c r="C124" s="41"/>
      <c r="D124" s="42">
        <f>SUM(D116:D122)</f>
        <v>9800</v>
      </c>
      <c r="E124" s="43"/>
      <c r="F124" s="44">
        <f>SUM(F116:F122)</f>
        <v>9800</v>
      </c>
    </row>
    <row r="125" spans="1:6" x14ac:dyDescent="0.2">
      <c r="A125" s="49"/>
      <c r="B125" s="50"/>
      <c r="C125" s="51"/>
      <c r="D125" s="52"/>
      <c r="E125" s="53"/>
      <c r="F125" s="54"/>
    </row>
    <row r="126" spans="1:6" x14ac:dyDescent="0.2">
      <c r="A126" s="18" t="s">
        <v>47</v>
      </c>
      <c r="B126" s="55"/>
      <c r="C126" s="56"/>
      <c r="D126" s="57"/>
      <c r="E126" s="58"/>
      <c r="F126" s="59"/>
    </row>
    <row r="127" spans="1:6" x14ac:dyDescent="0.2">
      <c r="A127" s="49"/>
      <c r="B127" s="50"/>
      <c r="C127" s="51"/>
      <c r="D127" s="52"/>
      <c r="E127" s="53"/>
      <c r="F127" s="54"/>
    </row>
    <row r="128" spans="1:6" x14ac:dyDescent="0.2">
      <c r="A128" s="60" t="s">
        <v>48</v>
      </c>
      <c r="B128" s="61">
        <v>400</v>
      </c>
      <c r="C128" s="62">
        <v>10</v>
      </c>
      <c r="D128" s="63">
        <f>Table8[[#This Row],[Cost]]*Table8[[#This Row],[Quantity]]</f>
        <v>4000</v>
      </c>
      <c r="E128" s="64">
        <v>6</v>
      </c>
      <c r="F128" s="65">
        <v>666.66666666666663</v>
      </c>
    </row>
    <row r="129" spans="1:6" x14ac:dyDescent="0.2">
      <c r="A129" s="60"/>
      <c r="B129" s="61"/>
      <c r="C129" s="62"/>
      <c r="D129" s="63"/>
      <c r="E129" s="64"/>
      <c r="F129" s="65"/>
    </row>
    <row r="130" spans="1:6" x14ac:dyDescent="0.2">
      <c r="A130" s="39" t="s">
        <v>7</v>
      </c>
      <c r="B130" s="40"/>
      <c r="C130" s="41"/>
      <c r="D130" s="42">
        <f>SUM(D128)</f>
        <v>4000</v>
      </c>
      <c r="E130" s="43"/>
      <c r="F130" s="44">
        <f>SUM(F128)</f>
        <v>666.66666666666663</v>
      </c>
    </row>
    <row r="131" spans="1:6" x14ac:dyDescent="0.2">
      <c r="A131" s="60"/>
      <c r="B131" s="61"/>
      <c r="C131" s="62"/>
      <c r="D131" s="63"/>
      <c r="E131" s="64"/>
      <c r="F131" s="65"/>
    </row>
    <row r="132" spans="1:6" x14ac:dyDescent="0.2">
      <c r="A132" s="18" t="s">
        <v>49</v>
      </c>
      <c r="B132" s="55"/>
      <c r="C132" s="56"/>
      <c r="D132" s="57"/>
      <c r="E132" s="58"/>
      <c r="F132" s="59"/>
    </row>
    <row r="133" spans="1:6" x14ac:dyDescent="0.2">
      <c r="A133" s="49"/>
      <c r="B133" s="50"/>
      <c r="C133" s="51"/>
      <c r="D133" s="52"/>
      <c r="E133" s="53"/>
      <c r="F133" s="54"/>
    </row>
    <row r="134" spans="1:6" x14ac:dyDescent="0.2">
      <c r="A134" s="60" t="s">
        <v>48</v>
      </c>
      <c r="B134" s="61">
        <v>450</v>
      </c>
      <c r="C134" s="62">
        <v>8</v>
      </c>
      <c r="D134" s="63">
        <f>Table8[[#This Row],[Cost]]*Table8[[#This Row],[Quantity]]</f>
        <v>3600</v>
      </c>
      <c r="E134" s="64">
        <v>6</v>
      </c>
      <c r="F134" s="65">
        <v>600</v>
      </c>
    </row>
    <row r="135" spans="1:6" x14ac:dyDescent="0.2">
      <c r="A135" s="26" t="s">
        <v>50</v>
      </c>
      <c r="B135" s="27">
        <v>1000</v>
      </c>
      <c r="C135" s="28">
        <v>1</v>
      </c>
      <c r="D135" s="29">
        <f>Table8[[#This Row],[Cost]]*Table8[[#This Row],[Quantity]]</f>
        <v>1000</v>
      </c>
      <c r="E135" s="30">
        <v>5</v>
      </c>
      <c r="F135" s="46"/>
    </row>
    <row r="136" spans="1:6" x14ac:dyDescent="0.2">
      <c r="A136" s="60"/>
      <c r="B136" s="61"/>
      <c r="C136" s="62"/>
      <c r="D136" s="63"/>
      <c r="E136" s="64"/>
      <c r="F136" s="65"/>
    </row>
    <row r="137" spans="1:6" x14ac:dyDescent="0.2">
      <c r="A137" s="39" t="s">
        <v>7</v>
      </c>
      <c r="B137" s="40"/>
      <c r="C137" s="41"/>
      <c r="D137" s="42">
        <f>SUM(D134:D135)</f>
        <v>4600</v>
      </c>
      <c r="E137" s="43"/>
      <c r="F137" s="44">
        <f>SUM(F134:F135)</f>
        <v>600</v>
      </c>
    </row>
    <row r="138" spans="1:6" x14ac:dyDescent="0.2">
      <c r="A138" s="60"/>
      <c r="B138" s="61"/>
      <c r="C138" s="62"/>
      <c r="D138" s="63"/>
      <c r="E138" s="64"/>
      <c r="F138" s="65"/>
    </row>
    <row r="139" spans="1:6" x14ac:dyDescent="0.2">
      <c r="A139" s="18" t="s">
        <v>51</v>
      </c>
      <c r="B139" s="55"/>
      <c r="C139" s="56"/>
      <c r="D139" s="57"/>
      <c r="E139" s="58"/>
      <c r="F139" s="59"/>
    </row>
    <row r="140" spans="1:6" x14ac:dyDescent="0.2">
      <c r="A140" s="49"/>
      <c r="B140" s="50"/>
      <c r="C140" s="51"/>
      <c r="D140" s="52"/>
      <c r="E140" s="53"/>
      <c r="F140" s="54"/>
    </row>
    <row r="141" spans="1:6" x14ac:dyDescent="0.2">
      <c r="A141" s="60" t="s">
        <v>48</v>
      </c>
      <c r="B141" s="61">
        <v>450</v>
      </c>
      <c r="C141" s="62">
        <v>14</v>
      </c>
      <c r="D141" s="63">
        <f>Table8[[#This Row],[Cost]]*Table8[[#This Row],[Quantity]]</f>
        <v>6300</v>
      </c>
      <c r="E141" s="64">
        <v>6</v>
      </c>
      <c r="F141" s="65">
        <v>1050</v>
      </c>
    </row>
    <row r="142" spans="1:6" x14ac:dyDescent="0.2">
      <c r="A142" s="60"/>
      <c r="B142" s="61"/>
      <c r="C142" s="62"/>
      <c r="D142" s="63"/>
      <c r="E142" s="64"/>
      <c r="F142" s="65"/>
    </row>
    <row r="143" spans="1:6" x14ac:dyDescent="0.2">
      <c r="A143" s="39" t="s">
        <v>7</v>
      </c>
      <c r="B143" s="40"/>
      <c r="C143" s="41"/>
      <c r="D143" s="42">
        <f>SUM(D141)</f>
        <v>6300</v>
      </c>
      <c r="E143" s="43"/>
      <c r="F143" s="44">
        <f>SUM(F141)</f>
        <v>1050</v>
      </c>
    </row>
    <row r="144" spans="1:6" x14ac:dyDescent="0.2">
      <c r="A144" s="60"/>
      <c r="B144" s="61"/>
      <c r="C144" s="62"/>
      <c r="D144" s="63"/>
      <c r="E144" s="64"/>
      <c r="F144" s="65"/>
    </row>
    <row r="145" spans="1:6" x14ac:dyDescent="0.2">
      <c r="A145" s="18" t="s">
        <v>52</v>
      </c>
      <c r="B145" s="19"/>
      <c r="C145" s="20"/>
      <c r="D145" s="21"/>
      <c r="E145" s="22"/>
      <c r="F145" s="23"/>
    </row>
    <row r="146" spans="1:6" x14ac:dyDescent="0.2">
      <c r="A146" s="11" t="s">
        <v>3</v>
      </c>
      <c r="B146" s="24" t="s">
        <v>3</v>
      </c>
      <c r="C146" s="12" t="s">
        <v>3</v>
      </c>
      <c r="D146" s="25" t="s">
        <v>3</v>
      </c>
      <c r="E146" s="16" t="s">
        <v>3</v>
      </c>
      <c r="F146" s="14"/>
    </row>
    <row r="147" spans="1:6" x14ac:dyDescent="0.2">
      <c r="A147" s="60" t="s">
        <v>53</v>
      </c>
      <c r="B147" s="61">
        <v>2000</v>
      </c>
      <c r="C147" s="62">
        <v>1</v>
      </c>
      <c r="D147" s="63">
        <f>Table8[[#This Row],[Cost]]*Table8[[#This Row],[Quantity]]</f>
        <v>2000</v>
      </c>
      <c r="E147" s="64">
        <v>6</v>
      </c>
      <c r="F147" s="65">
        <v>333.33333333333331</v>
      </c>
    </row>
    <row r="148" spans="1:6" x14ac:dyDescent="0.2">
      <c r="A148" s="26" t="s">
        <v>54</v>
      </c>
      <c r="B148" s="27">
        <v>38000</v>
      </c>
      <c r="C148" s="28">
        <v>1</v>
      </c>
      <c r="D148" s="29">
        <f>Table8[[#This Row],[Cost]]*Table8[[#This Row],[Quantity]]</f>
        <v>38000</v>
      </c>
      <c r="E148" s="30">
        <v>6</v>
      </c>
      <c r="F148" s="31"/>
    </row>
    <row r="149" spans="1:6" x14ac:dyDescent="0.2">
      <c r="A149" s="66" t="s">
        <v>55</v>
      </c>
      <c r="B149" s="67">
        <v>8000</v>
      </c>
      <c r="C149" s="68">
        <v>1</v>
      </c>
      <c r="D149" s="69">
        <f>Table8[[#This Row],[Cost]]*Table8[[#This Row],[Quantity]]</f>
        <v>8000</v>
      </c>
      <c r="E149" s="70">
        <v>1</v>
      </c>
      <c r="F149" s="71">
        <v>8000</v>
      </c>
    </row>
    <row r="150" spans="1:6" x14ac:dyDescent="0.2">
      <c r="A150" s="26" t="s">
        <v>56</v>
      </c>
      <c r="B150" s="27">
        <v>14000</v>
      </c>
      <c r="C150" s="28">
        <v>1</v>
      </c>
      <c r="D150" s="29">
        <f>Table8[[#This Row],[Cost]]*Table8[[#This Row],[Quantity]]</f>
        <v>14000</v>
      </c>
      <c r="E150" s="30">
        <v>6</v>
      </c>
      <c r="F150" s="31"/>
    </row>
    <row r="151" spans="1:6" x14ac:dyDescent="0.2">
      <c r="A151" s="66" t="s">
        <v>57</v>
      </c>
      <c r="B151" s="67">
        <v>3000</v>
      </c>
      <c r="C151" s="68">
        <v>1</v>
      </c>
      <c r="D151" s="69">
        <f>Table8[[#This Row],[Cost]]*Table8[[#This Row],[Quantity]]</f>
        <v>3000</v>
      </c>
      <c r="E151" s="70">
        <v>1</v>
      </c>
      <c r="F151" s="71">
        <v>3000</v>
      </c>
    </row>
    <row r="152" spans="1:6" x14ac:dyDescent="0.2">
      <c r="A152" s="66"/>
      <c r="B152" s="67"/>
      <c r="C152" s="68"/>
      <c r="D152" s="69"/>
      <c r="E152" s="70"/>
      <c r="F152" s="71"/>
    </row>
    <row r="153" spans="1:6" x14ac:dyDescent="0.2">
      <c r="A153" s="39" t="s">
        <v>7</v>
      </c>
      <c r="B153" s="40"/>
      <c r="C153" s="41"/>
      <c r="D153" s="42">
        <f>SUM(D147:D151)</f>
        <v>65000</v>
      </c>
      <c r="E153" s="43"/>
      <c r="F153" s="44">
        <f>SUM(F147:F151)</f>
        <v>11333.333333333334</v>
      </c>
    </row>
    <row r="154" spans="1:6" x14ac:dyDescent="0.2">
      <c r="A154" s="66"/>
      <c r="B154" s="67"/>
      <c r="C154" s="68"/>
      <c r="D154" s="69"/>
      <c r="E154" s="70"/>
      <c r="F154" s="71"/>
    </row>
    <row r="155" spans="1:6" x14ac:dyDescent="0.2">
      <c r="A155" s="18" t="s">
        <v>58</v>
      </c>
      <c r="B155" s="19"/>
      <c r="C155" s="20"/>
      <c r="D155" s="21"/>
      <c r="E155" s="22"/>
      <c r="F155" s="23"/>
    </row>
    <row r="156" spans="1:6" x14ac:dyDescent="0.2">
      <c r="A156" s="11" t="s">
        <v>3</v>
      </c>
      <c r="B156" s="24" t="s">
        <v>3</v>
      </c>
      <c r="C156" s="12" t="s">
        <v>3</v>
      </c>
      <c r="D156" s="25" t="s">
        <v>3</v>
      </c>
      <c r="E156" s="16" t="s">
        <v>3</v>
      </c>
      <c r="F156" s="14"/>
    </row>
    <row r="157" spans="1:6" x14ac:dyDescent="0.2">
      <c r="A157" s="60" t="s">
        <v>59</v>
      </c>
      <c r="B157" s="61">
        <v>350</v>
      </c>
      <c r="C157" s="62">
        <v>1</v>
      </c>
      <c r="D157" s="63">
        <v>350</v>
      </c>
      <c r="E157" s="64">
        <v>6</v>
      </c>
      <c r="F157" s="65">
        <v>58.333333333333336</v>
      </c>
    </row>
    <row r="158" spans="1:6" x14ac:dyDescent="0.2">
      <c r="A158" s="26" t="s">
        <v>60</v>
      </c>
      <c r="B158" s="27">
        <v>14000</v>
      </c>
      <c r="C158" s="28">
        <v>1</v>
      </c>
      <c r="D158" s="29">
        <v>14000</v>
      </c>
      <c r="E158" s="30">
        <v>6</v>
      </c>
      <c r="F158" s="31"/>
    </row>
    <row r="159" spans="1:6" x14ac:dyDescent="0.2">
      <c r="A159" s="66" t="s">
        <v>61</v>
      </c>
      <c r="B159" s="67">
        <v>3000</v>
      </c>
      <c r="C159" s="68">
        <v>1</v>
      </c>
      <c r="D159" s="69">
        <v>3000</v>
      </c>
      <c r="E159" s="70">
        <v>1</v>
      </c>
      <c r="F159" s="71">
        <v>3000</v>
      </c>
    </row>
    <row r="160" spans="1:6" x14ac:dyDescent="0.2">
      <c r="A160" s="66"/>
      <c r="B160" s="67"/>
      <c r="C160" s="68"/>
      <c r="D160" s="69"/>
      <c r="E160" s="70"/>
      <c r="F160" s="71"/>
    </row>
    <row r="161" spans="1:6" x14ac:dyDescent="0.2">
      <c r="A161" s="39" t="s">
        <v>7</v>
      </c>
      <c r="B161" s="40"/>
      <c r="C161" s="41"/>
      <c r="D161" s="42">
        <f>SUM(D157:D159)</f>
        <v>17350</v>
      </c>
      <c r="E161" s="43"/>
      <c r="F161" s="44">
        <f>SUM(F157:F159)</f>
        <v>3058.3333333333335</v>
      </c>
    </row>
    <row r="162" spans="1:6" x14ac:dyDescent="0.2">
      <c r="A162" s="66"/>
      <c r="B162" s="67"/>
      <c r="C162" s="68"/>
      <c r="D162" s="69"/>
      <c r="E162" s="70"/>
      <c r="F162" s="71"/>
    </row>
    <row r="163" spans="1:6" x14ac:dyDescent="0.2">
      <c r="A163" s="18" t="s">
        <v>62</v>
      </c>
      <c r="B163" s="19"/>
      <c r="C163" s="20"/>
      <c r="D163" s="21"/>
      <c r="E163" s="22"/>
      <c r="F163" s="23"/>
    </row>
    <row r="164" spans="1:6" x14ac:dyDescent="0.2">
      <c r="A164" s="11" t="s">
        <v>3</v>
      </c>
      <c r="B164" s="24" t="s">
        <v>3</v>
      </c>
      <c r="C164" s="12" t="s">
        <v>3</v>
      </c>
      <c r="D164" s="25" t="s">
        <v>3</v>
      </c>
      <c r="E164" s="16" t="s">
        <v>3</v>
      </c>
      <c r="F164" s="14"/>
    </row>
    <row r="165" spans="1:6" x14ac:dyDescent="0.2">
      <c r="A165" s="26" t="s">
        <v>63</v>
      </c>
      <c r="B165" s="27">
        <v>30000</v>
      </c>
      <c r="C165" s="28">
        <v>1</v>
      </c>
      <c r="D165" s="29">
        <f>Table8[[#This Row],[Cost]]*Table8[[#This Row],[Quantity]]</f>
        <v>30000</v>
      </c>
      <c r="E165" s="30">
        <v>6</v>
      </c>
      <c r="F165" s="46">
        <v>30000</v>
      </c>
    </row>
    <row r="166" spans="1:6" x14ac:dyDescent="0.2">
      <c r="A166" s="66" t="s">
        <v>64</v>
      </c>
      <c r="B166" s="67">
        <v>2500</v>
      </c>
      <c r="C166" s="68">
        <v>1</v>
      </c>
      <c r="D166" s="69">
        <f>Table8[[#This Row],[Cost]]*Table8[[#This Row],[Quantity]]</f>
        <v>2500</v>
      </c>
      <c r="E166" s="70">
        <v>1</v>
      </c>
      <c r="F166" s="71">
        <v>2500</v>
      </c>
    </row>
    <row r="167" spans="1:6" x14ac:dyDescent="0.2">
      <c r="A167" s="26" t="s">
        <v>65</v>
      </c>
      <c r="B167" s="27">
        <v>14000</v>
      </c>
      <c r="C167" s="28">
        <v>1</v>
      </c>
      <c r="D167" s="29">
        <f>Table8[[#This Row],[Cost]]*Table8[[#This Row],[Quantity]]</f>
        <v>14000</v>
      </c>
      <c r="E167" s="30">
        <v>6</v>
      </c>
      <c r="F167" s="31"/>
    </row>
    <row r="168" spans="1:6" x14ac:dyDescent="0.2">
      <c r="A168" s="66" t="s">
        <v>66</v>
      </c>
      <c r="B168" s="67">
        <v>3000</v>
      </c>
      <c r="C168" s="68">
        <v>1</v>
      </c>
      <c r="D168" s="69">
        <f>Table8[[#This Row],[Cost]]*Table8[[#This Row],[Quantity]]</f>
        <v>3000</v>
      </c>
      <c r="E168" s="70">
        <v>1</v>
      </c>
      <c r="F168" s="71">
        <v>3000</v>
      </c>
    </row>
    <row r="169" spans="1:6" x14ac:dyDescent="0.2">
      <c r="A169" s="66"/>
      <c r="B169" s="67"/>
      <c r="C169" s="68"/>
      <c r="D169" s="69"/>
      <c r="E169" s="70"/>
      <c r="F169" s="71"/>
    </row>
    <row r="170" spans="1:6" x14ac:dyDescent="0.2">
      <c r="A170" s="39" t="s">
        <v>7</v>
      </c>
      <c r="B170" s="40"/>
      <c r="C170" s="41"/>
      <c r="D170" s="42">
        <f>SUM(D165:D168)</f>
        <v>49500</v>
      </c>
      <c r="E170" s="43"/>
      <c r="F170" s="44">
        <f>SUM(F165:F168)</f>
        <v>35500</v>
      </c>
    </row>
    <row r="171" spans="1:6" x14ac:dyDescent="0.2">
      <c r="A171" s="66"/>
      <c r="B171" s="67"/>
      <c r="C171" s="68"/>
      <c r="D171" s="69"/>
      <c r="E171" s="70"/>
      <c r="F171" s="71"/>
    </row>
    <row r="172" spans="1:6" x14ac:dyDescent="0.2">
      <c r="A172" s="18" t="s">
        <v>67</v>
      </c>
      <c r="B172" s="19"/>
      <c r="C172" s="20"/>
      <c r="D172" s="21"/>
      <c r="E172" s="22"/>
      <c r="F172" s="23"/>
    </row>
    <row r="173" spans="1:6" x14ac:dyDescent="0.2">
      <c r="A173" s="11"/>
      <c r="B173" s="24"/>
      <c r="C173" s="12"/>
      <c r="D173" s="25"/>
      <c r="E173" s="16"/>
      <c r="F173" s="14"/>
    </row>
    <row r="174" spans="1:6" x14ac:dyDescent="0.2">
      <c r="A174" s="26" t="s">
        <v>68</v>
      </c>
      <c r="B174" s="27">
        <v>25000</v>
      </c>
      <c r="C174" s="28">
        <v>1</v>
      </c>
      <c r="D174" s="29">
        <f>Table8[[#This Row],[Cost]]*Table8[[#This Row],[Quantity]]</f>
        <v>25000</v>
      </c>
      <c r="E174" s="30">
        <v>5</v>
      </c>
      <c r="F174" s="46">
        <v>25000</v>
      </c>
    </row>
    <row r="175" spans="1:6" x14ac:dyDescent="0.2">
      <c r="A175" s="66" t="s">
        <v>69</v>
      </c>
      <c r="B175" s="67">
        <v>7500</v>
      </c>
      <c r="C175" s="68">
        <v>1</v>
      </c>
      <c r="D175" s="69">
        <f>Table8[[#This Row],[Cost]]*Table8[[#This Row],[Quantity]]</f>
        <v>7500</v>
      </c>
      <c r="E175" s="70">
        <v>1</v>
      </c>
      <c r="F175" s="71">
        <v>7500</v>
      </c>
    </row>
    <row r="176" spans="1:6" x14ac:dyDescent="0.2">
      <c r="A176" s="26" t="s">
        <v>70</v>
      </c>
      <c r="B176" s="27">
        <v>5000</v>
      </c>
      <c r="C176" s="28">
        <v>1</v>
      </c>
      <c r="D176" s="29">
        <f>Table8[[#This Row],[Cost]]*Table8[[#This Row],[Quantity]]</f>
        <v>5000</v>
      </c>
      <c r="E176" s="30">
        <v>6</v>
      </c>
      <c r="F176" s="46">
        <v>5000</v>
      </c>
    </row>
    <row r="177" spans="1:6" x14ac:dyDescent="0.2">
      <c r="A177" s="66" t="s">
        <v>71</v>
      </c>
      <c r="B177" s="67">
        <v>180</v>
      </c>
      <c r="C177" s="68">
        <v>1</v>
      </c>
      <c r="D177" s="69">
        <f>Table8[[#This Row],[Cost]]*Table8[[#This Row],[Quantity]]</f>
        <v>180</v>
      </c>
      <c r="E177" s="70">
        <v>1</v>
      </c>
      <c r="F177" s="71">
        <v>180</v>
      </c>
    </row>
    <row r="178" spans="1:6" x14ac:dyDescent="0.2">
      <c r="A178" s="26" t="s">
        <v>72</v>
      </c>
      <c r="B178" s="27">
        <v>5000</v>
      </c>
      <c r="C178" s="28">
        <v>1</v>
      </c>
      <c r="D178" s="29">
        <f>Table8[[#This Row],[Cost]]*Table8[[#This Row],[Quantity]]</f>
        <v>5000</v>
      </c>
      <c r="E178" s="30">
        <v>6</v>
      </c>
      <c r="F178" s="46">
        <v>5000</v>
      </c>
    </row>
    <row r="179" spans="1:6" x14ac:dyDescent="0.2">
      <c r="A179" s="66" t="s">
        <v>73</v>
      </c>
      <c r="B179" s="67">
        <v>180</v>
      </c>
      <c r="C179" s="68">
        <v>1</v>
      </c>
      <c r="D179" s="69">
        <f>Table8[[#This Row],[Cost]]*Table8[[#This Row],[Quantity]]</f>
        <v>180</v>
      </c>
      <c r="E179" s="70">
        <v>1</v>
      </c>
      <c r="F179" s="71">
        <v>180</v>
      </c>
    </row>
    <row r="180" spans="1:6" x14ac:dyDescent="0.2">
      <c r="A180" s="26" t="s">
        <v>74</v>
      </c>
      <c r="B180" s="27">
        <v>5000</v>
      </c>
      <c r="C180" s="28">
        <v>1</v>
      </c>
      <c r="D180" s="29">
        <f>Table8[[#This Row],[Cost]]*Table8[[#This Row],[Quantity]]</f>
        <v>5000</v>
      </c>
      <c r="E180" s="30">
        <v>6</v>
      </c>
      <c r="F180" s="46">
        <v>5000</v>
      </c>
    </row>
    <row r="181" spans="1:6" x14ac:dyDescent="0.2">
      <c r="A181" s="66" t="s">
        <v>75</v>
      </c>
      <c r="B181" s="67">
        <v>180</v>
      </c>
      <c r="C181" s="68">
        <v>1</v>
      </c>
      <c r="D181" s="69">
        <f>Table8[[#This Row],[Cost]]*Table8[[#This Row],[Quantity]]</f>
        <v>180</v>
      </c>
      <c r="E181" s="70">
        <v>1</v>
      </c>
      <c r="F181" s="71">
        <v>180</v>
      </c>
    </row>
    <row r="182" spans="1:6" x14ac:dyDescent="0.2">
      <c r="A182" s="26" t="s">
        <v>76</v>
      </c>
      <c r="B182" s="27">
        <v>25000</v>
      </c>
      <c r="C182" s="28">
        <v>1</v>
      </c>
      <c r="D182" s="29">
        <f>Table8[[#This Row],[Cost]]*Table8[[#This Row],[Quantity]]</f>
        <v>25000</v>
      </c>
      <c r="E182" s="30">
        <v>5</v>
      </c>
      <c r="F182" s="46">
        <v>25000</v>
      </c>
    </row>
    <row r="183" spans="1:6" x14ac:dyDescent="0.2">
      <c r="A183" s="66" t="s">
        <v>77</v>
      </c>
      <c r="B183" s="67">
        <v>1533</v>
      </c>
      <c r="C183" s="68">
        <v>1</v>
      </c>
      <c r="D183" s="69">
        <f>Table8[[#This Row],[Cost]]*Table8[[#This Row],[Quantity]]</f>
        <v>1533</v>
      </c>
      <c r="E183" s="70">
        <v>1</v>
      </c>
      <c r="F183" s="71">
        <v>1533</v>
      </c>
    </row>
    <row r="184" spans="1:6" x14ac:dyDescent="0.2">
      <c r="A184" s="26" t="s">
        <v>78</v>
      </c>
      <c r="B184" s="27">
        <v>3500</v>
      </c>
      <c r="C184" s="28">
        <v>5</v>
      </c>
      <c r="D184" s="29">
        <f>Table8[[#This Row],[Cost]]*Table8[[#This Row],[Quantity]]</f>
        <v>17500</v>
      </c>
      <c r="E184" s="30">
        <v>4</v>
      </c>
      <c r="F184" s="46"/>
    </row>
    <row r="185" spans="1:6" x14ac:dyDescent="0.2">
      <c r="A185" s="66" t="s">
        <v>79</v>
      </c>
      <c r="B185" s="67">
        <v>400</v>
      </c>
      <c r="C185" s="68">
        <v>5</v>
      </c>
      <c r="D185" s="69">
        <f>Table8[[#This Row],[Cost]]*Table8[[#This Row],[Quantity]]</f>
        <v>2000</v>
      </c>
      <c r="E185" s="70">
        <v>1</v>
      </c>
      <c r="F185" s="71">
        <v>2000</v>
      </c>
    </row>
    <row r="186" spans="1:6" x14ac:dyDescent="0.2">
      <c r="A186" s="66" t="s">
        <v>80</v>
      </c>
      <c r="B186" s="67">
        <v>5000</v>
      </c>
      <c r="C186" s="68">
        <v>1</v>
      </c>
      <c r="D186" s="69">
        <f>Table8[[#This Row],[Cost]]*Table8[[#This Row],[Quantity]]</f>
        <v>5000</v>
      </c>
      <c r="E186" s="70">
        <v>1</v>
      </c>
      <c r="F186" s="71">
        <v>5000</v>
      </c>
    </row>
    <row r="187" spans="1:6" x14ac:dyDescent="0.2">
      <c r="A187" s="26" t="s">
        <v>81</v>
      </c>
      <c r="B187" s="27">
        <v>3500</v>
      </c>
      <c r="C187" s="28">
        <v>1</v>
      </c>
      <c r="D187" s="29">
        <f>Table8[[#This Row],[Cost]]*Table8[[#This Row],[Quantity]]</f>
        <v>3500</v>
      </c>
      <c r="E187" s="30">
        <v>5</v>
      </c>
      <c r="F187" s="31"/>
    </row>
    <row r="188" spans="1:6" x14ac:dyDescent="0.2">
      <c r="A188" s="26" t="s">
        <v>82</v>
      </c>
      <c r="B188" s="27">
        <v>20000</v>
      </c>
      <c r="C188" s="28">
        <v>2</v>
      </c>
      <c r="D188" s="29">
        <f>Table8[[#This Row],[Cost]]*Table8[[#This Row],[Quantity]]</f>
        <v>40000</v>
      </c>
      <c r="E188" s="30">
        <v>4</v>
      </c>
      <c r="F188" s="46"/>
    </row>
    <row r="189" spans="1:6" x14ac:dyDescent="0.2">
      <c r="A189" s="66" t="s">
        <v>83</v>
      </c>
      <c r="B189" s="67">
        <v>7250</v>
      </c>
      <c r="C189" s="68">
        <v>1</v>
      </c>
      <c r="D189" s="69">
        <f>Table8[[#This Row],[Cost]]*Table8[[#This Row],[Quantity]]</f>
        <v>7250</v>
      </c>
      <c r="E189" s="70">
        <v>1</v>
      </c>
      <c r="F189" s="71">
        <v>7250</v>
      </c>
    </row>
    <row r="190" spans="1:6" x14ac:dyDescent="0.2">
      <c r="A190" s="84"/>
      <c r="B190" s="85"/>
      <c r="C190" s="86"/>
      <c r="D190" s="132"/>
      <c r="E190" s="87"/>
      <c r="F190" s="133"/>
    </row>
    <row r="191" spans="1:6" x14ac:dyDescent="0.2">
      <c r="A191" s="39" t="s">
        <v>7</v>
      </c>
      <c r="B191" s="40"/>
      <c r="C191" s="41"/>
      <c r="D191" s="42">
        <f>SUM(D174:D189)</f>
        <v>149823</v>
      </c>
      <c r="E191" s="43"/>
      <c r="F191" s="44">
        <f>SUM(F174:F189)</f>
        <v>88823</v>
      </c>
    </row>
    <row r="192" spans="1:6" x14ac:dyDescent="0.2">
      <c r="A192" s="39"/>
      <c r="B192" s="40"/>
      <c r="C192" s="41"/>
      <c r="D192" s="42"/>
      <c r="E192" s="43"/>
      <c r="F192" s="47"/>
    </row>
    <row r="193" spans="1:6" x14ac:dyDescent="0.2">
      <c r="A193" s="18" t="s">
        <v>84</v>
      </c>
      <c r="B193" s="19"/>
      <c r="C193" s="20"/>
      <c r="D193" s="21"/>
      <c r="E193" s="22"/>
      <c r="F193" s="23"/>
    </row>
    <row r="194" spans="1:6" x14ac:dyDescent="0.2">
      <c r="A194" s="39"/>
      <c r="B194" s="24"/>
      <c r="C194" s="12"/>
      <c r="D194" s="25"/>
      <c r="E194" s="16"/>
      <c r="F194" s="14"/>
    </row>
    <row r="195" spans="1:6" x14ac:dyDescent="0.2">
      <c r="A195" s="72" t="s">
        <v>85</v>
      </c>
      <c r="B195" s="73">
        <v>300</v>
      </c>
      <c r="C195" s="74">
        <v>12</v>
      </c>
      <c r="D195" s="75">
        <f>Table8[[#This Row],[Cost]]*Table8[[#This Row],[Quantity]]</f>
        <v>3600</v>
      </c>
      <c r="E195" s="76">
        <v>1</v>
      </c>
      <c r="F195" s="77">
        <v>3600</v>
      </c>
    </row>
    <row r="196" spans="1:6" x14ac:dyDescent="0.2">
      <c r="A196" s="72" t="s">
        <v>86</v>
      </c>
      <c r="B196" s="73">
        <v>600</v>
      </c>
      <c r="C196" s="74">
        <v>12</v>
      </c>
      <c r="D196" s="75">
        <f>Table8[[#This Row],[Cost]]*Table8[[#This Row],[Quantity]]</f>
        <v>7200</v>
      </c>
      <c r="E196" s="76">
        <v>1</v>
      </c>
      <c r="F196" s="77">
        <v>7200</v>
      </c>
    </row>
    <row r="197" spans="1:6" x14ac:dyDescent="0.2">
      <c r="A197" s="72" t="s">
        <v>87</v>
      </c>
      <c r="B197" s="73">
        <v>1300</v>
      </c>
      <c r="C197" s="74">
        <v>12</v>
      </c>
      <c r="D197" s="75">
        <f>Table8[[#This Row],[Cost]]*Table8[[#This Row],[Quantity]]</f>
        <v>15600</v>
      </c>
      <c r="E197" s="76">
        <v>1</v>
      </c>
      <c r="F197" s="77">
        <v>15600</v>
      </c>
    </row>
    <row r="198" spans="1:6" x14ac:dyDescent="0.2">
      <c r="A198" s="72" t="s">
        <v>88</v>
      </c>
      <c r="B198" s="73">
        <v>2495</v>
      </c>
      <c r="C198" s="74">
        <v>12</v>
      </c>
      <c r="D198" s="75">
        <f>Table8[[#This Row],[Cost]]*Table8[[#This Row],[Quantity]]</f>
        <v>29940</v>
      </c>
      <c r="E198" s="76">
        <v>1</v>
      </c>
      <c r="F198" s="77">
        <v>29940</v>
      </c>
    </row>
    <row r="199" spans="1:6" x14ac:dyDescent="0.2">
      <c r="A199" s="72" t="s">
        <v>89</v>
      </c>
      <c r="B199" s="73">
        <v>1144</v>
      </c>
      <c r="C199" s="74">
        <v>12</v>
      </c>
      <c r="D199" s="75">
        <f>Table8[[#This Row],[Cost]]*Table8[[#This Row],[Quantity]]</f>
        <v>13728</v>
      </c>
      <c r="E199" s="76">
        <v>1</v>
      </c>
      <c r="F199" s="77">
        <v>13728</v>
      </c>
    </row>
    <row r="200" spans="1:6" x14ac:dyDescent="0.2">
      <c r="A200" s="72" t="s">
        <v>90</v>
      </c>
      <c r="B200" s="73">
        <v>1400</v>
      </c>
      <c r="C200" s="74">
        <v>12</v>
      </c>
      <c r="D200" s="75">
        <f>Table8[[#This Row],[Cost]]*Table8[[#This Row],[Quantity]]</f>
        <v>16800</v>
      </c>
      <c r="E200" s="76">
        <v>1</v>
      </c>
      <c r="F200" s="77">
        <v>16800</v>
      </c>
    </row>
    <row r="201" spans="1:6" x14ac:dyDescent="0.2">
      <c r="A201" s="72" t="s">
        <v>91</v>
      </c>
      <c r="B201" s="73">
        <v>18500</v>
      </c>
      <c r="C201" s="74">
        <v>1</v>
      </c>
      <c r="D201" s="75">
        <f>Table8[[#This Row],[Cost]]*Table8[[#This Row],[Quantity]]</f>
        <v>18500</v>
      </c>
      <c r="E201" s="76">
        <v>5</v>
      </c>
      <c r="F201" s="77">
        <v>18500</v>
      </c>
    </row>
    <row r="202" spans="1:6" x14ac:dyDescent="0.2">
      <c r="A202" s="72" t="s">
        <v>92</v>
      </c>
      <c r="B202" s="73">
        <v>9000</v>
      </c>
      <c r="C202" s="74">
        <v>1</v>
      </c>
      <c r="D202" s="75">
        <f>Table8[[#This Row],[Cost]]*Table8[[#This Row],[Quantity]]</f>
        <v>9000</v>
      </c>
      <c r="E202" s="76">
        <v>1</v>
      </c>
      <c r="F202" s="77">
        <v>9000</v>
      </c>
    </row>
    <row r="203" spans="1:6" x14ac:dyDescent="0.2">
      <c r="A203" s="72" t="s">
        <v>93</v>
      </c>
      <c r="B203" s="73">
        <v>216</v>
      </c>
      <c r="C203" s="74">
        <v>10</v>
      </c>
      <c r="D203" s="75">
        <f>Table8[[#This Row],[Cost]]*Table8[[#This Row],[Quantity]]</f>
        <v>2160</v>
      </c>
      <c r="E203" s="76"/>
      <c r="F203" s="77">
        <v>2160</v>
      </c>
    </row>
    <row r="204" spans="1:6" x14ac:dyDescent="0.2">
      <c r="A204" s="78" t="s">
        <v>94</v>
      </c>
      <c r="B204" s="79">
        <v>40000</v>
      </c>
      <c r="C204" s="80">
        <v>1</v>
      </c>
      <c r="D204" s="81">
        <f>Table8[[#This Row],[Cost]]*Table8[[#This Row],[Quantity]]</f>
        <v>40000</v>
      </c>
      <c r="E204" s="82">
        <v>1</v>
      </c>
      <c r="F204" s="83">
        <v>40000</v>
      </c>
    </row>
    <row r="205" spans="1:6" x14ac:dyDescent="0.2">
      <c r="A205" s="26" t="s">
        <v>95</v>
      </c>
      <c r="B205" s="27">
        <v>82000</v>
      </c>
      <c r="C205" s="28">
        <v>1</v>
      </c>
      <c r="D205" s="29">
        <f>Table8[[#This Row],[Cost]]*Table8[[#This Row],[Quantity]]</f>
        <v>82000</v>
      </c>
      <c r="E205" s="30">
        <v>6</v>
      </c>
      <c r="F205" s="46">
        <v>82000</v>
      </c>
    </row>
    <row r="206" spans="1:6" x14ac:dyDescent="0.2">
      <c r="A206" s="66" t="s">
        <v>96</v>
      </c>
      <c r="B206" s="67">
        <v>3500</v>
      </c>
      <c r="C206" s="68">
        <v>1</v>
      </c>
      <c r="D206" s="69">
        <f>Table8[[#This Row],[Cost]]*Table8[[#This Row],[Quantity]]</f>
        <v>3500</v>
      </c>
      <c r="E206" s="70">
        <v>1</v>
      </c>
      <c r="F206" s="71">
        <v>3500</v>
      </c>
    </row>
    <row r="207" spans="1:6" x14ac:dyDescent="0.2">
      <c r="A207" s="66" t="s">
        <v>97</v>
      </c>
      <c r="B207" s="67">
        <v>1300</v>
      </c>
      <c r="C207" s="68">
        <v>1</v>
      </c>
      <c r="D207" s="69">
        <f>Table8[[#This Row],[Cost]]*Table8[[#This Row],[Quantity]]</f>
        <v>1300</v>
      </c>
      <c r="E207" s="70">
        <v>1</v>
      </c>
      <c r="F207" s="71">
        <v>1300</v>
      </c>
    </row>
    <row r="208" spans="1:6" x14ac:dyDescent="0.2">
      <c r="A208" s="26" t="s">
        <v>98</v>
      </c>
      <c r="B208" s="27">
        <v>100</v>
      </c>
      <c r="C208" s="28">
        <v>10</v>
      </c>
      <c r="D208" s="29">
        <f>Table8[[#This Row],[Cost]]*Table8[[#This Row],[Quantity]]</f>
        <v>1000</v>
      </c>
      <c r="E208" s="30">
        <v>2</v>
      </c>
      <c r="F208" s="31"/>
    </row>
    <row r="209" spans="1:6" x14ac:dyDescent="0.2">
      <c r="A209" s="66" t="s">
        <v>99</v>
      </c>
      <c r="B209" s="67">
        <v>5000</v>
      </c>
      <c r="C209" s="68">
        <v>1</v>
      </c>
      <c r="D209" s="69">
        <f>Table8[[#This Row],[Cost]]*Table8[[#This Row],[Quantity]]</f>
        <v>5000</v>
      </c>
      <c r="E209" s="70">
        <v>1</v>
      </c>
      <c r="F209" s="71">
        <v>5000</v>
      </c>
    </row>
    <row r="210" spans="1:6" x14ac:dyDescent="0.2">
      <c r="A210" s="26" t="s">
        <v>100</v>
      </c>
      <c r="B210" s="27">
        <v>650</v>
      </c>
      <c r="C210" s="28">
        <v>5</v>
      </c>
      <c r="D210" s="29">
        <f>Table8[[#This Row],[Cost]]*Table8[[#This Row],[Quantity]]</f>
        <v>3250</v>
      </c>
      <c r="E210" s="30">
        <v>1</v>
      </c>
      <c r="F210" s="46">
        <v>3250</v>
      </c>
    </row>
    <row r="211" spans="1:6" x14ac:dyDescent="0.2">
      <c r="A211" s="26" t="s">
        <v>101</v>
      </c>
      <c r="B211" s="27">
        <v>600</v>
      </c>
      <c r="C211" s="28">
        <v>12</v>
      </c>
      <c r="D211" s="29">
        <f>Table8[[#This Row],[Cost]]*Table8[[#This Row],[Quantity]]</f>
        <v>7200</v>
      </c>
      <c r="E211" s="30">
        <v>3</v>
      </c>
      <c r="F211" s="46">
        <v>7200</v>
      </c>
    </row>
    <row r="212" spans="1:6" x14ac:dyDescent="0.2">
      <c r="A212" s="26" t="s">
        <v>102</v>
      </c>
      <c r="B212" s="27">
        <v>6500</v>
      </c>
      <c r="C212" s="28">
        <v>2</v>
      </c>
      <c r="D212" s="29">
        <f>Table8[[#This Row],[Cost]]*Table8[[#This Row],[Quantity]]</f>
        <v>13000</v>
      </c>
      <c r="E212" s="30">
        <v>10</v>
      </c>
      <c r="F212" s="46"/>
    </row>
    <row r="213" spans="1:6" x14ac:dyDescent="0.2">
      <c r="A213" s="26" t="s">
        <v>103</v>
      </c>
      <c r="B213" s="27">
        <v>20000</v>
      </c>
      <c r="C213" s="28">
        <v>1</v>
      </c>
      <c r="D213" s="29">
        <f>Table8[[#This Row],[Cost]]*Table8[[#This Row],[Quantity]]</f>
        <v>20000</v>
      </c>
      <c r="E213" s="30">
        <v>10</v>
      </c>
      <c r="F213" s="46"/>
    </row>
    <row r="214" spans="1:6" x14ac:dyDescent="0.2">
      <c r="A214" s="26" t="s">
        <v>104</v>
      </c>
      <c r="B214" s="27">
        <v>5000</v>
      </c>
      <c r="C214" s="28">
        <v>1</v>
      </c>
      <c r="D214" s="29">
        <f>Table8[[#This Row],[Cost]]*Table8[[#This Row],[Quantity]]</f>
        <v>5000</v>
      </c>
      <c r="E214" s="30">
        <v>5</v>
      </c>
      <c r="F214" s="46"/>
    </row>
    <row r="215" spans="1:6" x14ac:dyDescent="0.2">
      <c r="A215" s="26" t="s">
        <v>105</v>
      </c>
      <c r="B215" s="27">
        <v>40000</v>
      </c>
      <c r="C215" s="28">
        <v>1</v>
      </c>
      <c r="D215" s="29">
        <f>Table8[[#This Row],[Cost]]*Table8[[#This Row],[Quantity]]</f>
        <v>40000</v>
      </c>
      <c r="E215" s="30">
        <v>10</v>
      </c>
      <c r="F215" s="46"/>
    </row>
    <row r="216" spans="1:6" x14ac:dyDescent="0.2">
      <c r="A216" s="72" t="s">
        <v>106</v>
      </c>
      <c r="B216" s="73">
        <v>125</v>
      </c>
      <c r="C216" s="74">
        <v>12</v>
      </c>
      <c r="D216" s="75">
        <f>Table8[[#This Row],[Cost]]*Table8[[#This Row],[Quantity]]</f>
        <v>1500</v>
      </c>
      <c r="E216" s="76">
        <v>1</v>
      </c>
      <c r="F216" s="77">
        <v>1500</v>
      </c>
    </row>
    <row r="217" spans="1:6" x14ac:dyDescent="0.2">
      <c r="A217" s="26"/>
      <c r="B217" s="85"/>
      <c r="C217" s="86"/>
      <c r="D217" s="132"/>
      <c r="E217" s="87"/>
      <c r="F217" s="133"/>
    </row>
    <row r="218" spans="1:6" x14ac:dyDescent="0.2">
      <c r="A218" s="39" t="s">
        <v>7</v>
      </c>
      <c r="B218" s="40"/>
      <c r="C218" s="41"/>
      <c r="D218" s="42">
        <f>SUM(D195:D216)</f>
        <v>339278</v>
      </c>
      <c r="E218" s="43"/>
      <c r="F218" s="44">
        <f>SUM(F195:F216)</f>
        <v>260278</v>
      </c>
    </row>
    <row r="219" spans="1:6" x14ac:dyDescent="0.2">
      <c r="A219" s="26"/>
      <c r="B219" s="24"/>
      <c r="C219" s="12"/>
      <c r="D219" s="25"/>
      <c r="E219" s="16"/>
      <c r="F219" s="14"/>
    </row>
    <row r="220" spans="1:6" x14ac:dyDescent="0.2">
      <c r="A220" s="18" t="s">
        <v>107</v>
      </c>
      <c r="B220" s="19"/>
      <c r="C220" s="20"/>
      <c r="D220" s="21"/>
      <c r="E220" s="22"/>
      <c r="F220" s="23"/>
    </row>
    <row r="221" spans="1:6" x14ac:dyDescent="0.2">
      <c r="A221" s="39"/>
      <c r="B221" s="24"/>
      <c r="C221" s="12"/>
      <c r="D221" s="25"/>
      <c r="E221" s="16"/>
      <c r="F221" s="14"/>
    </row>
    <row r="222" spans="1:6" x14ac:dyDescent="0.2">
      <c r="A222" s="66" t="s">
        <v>108</v>
      </c>
      <c r="B222" s="67">
        <v>700</v>
      </c>
      <c r="C222" s="68">
        <v>10</v>
      </c>
      <c r="D222" s="69">
        <f>Table8[[#This Row],[Cost]]*Table8[[#This Row],[Quantity]]</f>
        <v>7000</v>
      </c>
      <c r="E222" s="70">
        <v>1</v>
      </c>
      <c r="F222" s="71">
        <v>7000</v>
      </c>
    </row>
    <row r="223" spans="1:6" x14ac:dyDescent="0.2">
      <c r="A223" s="26" t="s">
        <v>109</v>
      </c>
      <c r="B223" s="27">
        <v>19000</v>
      </c>
      <c r="C223" s="28">
        <v>1</v>
      </c>
      <c r="D223" s="29">
        <f>Table8[[#This Row],[Cost]]*Table8[[#This Row],[Quantity]]</f>
        <v>19000</v>
      </c>
      <c r="E223" s="30">
        <v>5</v>
      </c>
      <c r="F223" s="46"/>
    </row>
    <row r="224" spans="1:6" x14ac:dyDescent="0.2">
      <c r="A224" s="66" t="s">
        <v>110</v>
      </c>
      <c r="B224" s="67">
        <v>19000</v>
      </c>
      <c r="C224" s="68">
        <v>1</v>
      </c>
      <c r="D224" s="69">
        <f>Table8[[#This Row],[Cost]]*Table8[[#This Row],[Quantity]]</f>
        <v>19000</v>
      </c>
      <c r="E224" s="70">
        <v>1</v>
      </c>
      <c r="F224" s="71">
        <v>19000</v>
      </c>
    </row>
    <row r="225" spans="1:6" x14ac:dyDescent="0.2">
      <c r="A225" s="26" t="s">
        <v>111</v>
      </c>
      <c r="B225" s="27">
        <v>10000</v>
      </c>
      <c r="C225" s="28">
        <v>1</v>
      </c>
      <c r="D225" s="29">
        <f>Table8[[#This Row],[Cost]]*Table8[[#This Row],[Quantity]]</f>
        <v>10000</v>
      </c>
      <c r="E225" s="30">
        <v>1</v>
      </c>
      <c r="F225" s="46">
        <v>10000</v>
      </c>
    </row>
    <row r="226" spans="1:6" x14ac:dyDescent="0.2">
      <c r="A226" s="66" t="s">
        <v>112</v>
      </c>
      <c r="B226" s="67">
        <v>15000</v>
      </c>
      <c r="C226" s="68">
        <v>1</v>
      </c>
      <c r="D226" s="69">
        <f>Table8[[#This Row],[Cost]]*Table8[[#This Row],[Quantity]]</f>
        <v>15000</v>
      </c>
      <c r="E226" s="70">
        <v>1</v>
      </c>
      <c r="F226" s="71">
        <v>15000</v>
      </c>
    </row>
    <row r="227" spans="1:6" x14ac:dyDescent="0.2">
      <c r="A227" s="78" t="s">
        <v>113</v>
      </c>
      <c r="B227" s="79">
        <v>30000</v>
      </c>
      <c r="C227" s="80">
        <v>1</v>
      </c>
      <c r="D227" s="81">
        <f>Table8[[#This Row],[Cost]]*Table8[[#This Row],[Quantity]]</f>
        <v>30000</v>
      </c>
      <c r="E227" s="82">
        <v>1</v>
      </c>
      <c r="F227" s="83">
        <v>30000</v>
      </c>
    </row>
    <row r="228" spans="1:6" x14ac:dyDescent="0.2">
      <c r="A228" s="26" t="s">
        <v>114</v>
      </c>
      <c r="B228" s="27">
        <v>7500</v>
      </c>
      <c r="C228" s="28">
        <v>1</v>
      </c>
      <c r="D228" s="29">
        <f>Table8[[#This Row],[Cost]]*Table8[[#This Row],[Quantity]]</f>
        <v>7500</v>
      </c>
      <c r="E228" s="30">
        <v>5</v>
      </c>
      <c r="F228" s="31"/>
    </row>
    <row r="229" spans="1:6" x14ac:dyDescent="0.2">
      <c r="A229" s="66" t="s">
        <v>115</v>
      </c>
      <c r="B229" s="67">
        <v>1100</v>
      </c>
      <c r="C229" s="68">
        <v>1</v>
      </c>
      <c r="D229" s="69">
        <f>Table8[[#This Row],[Cost]]*Table8[[#This Row],[Quantity]]</f>
        <v>1100</v>
      </c>
      <c r="E229" s="70">
        <v>1</v>
      </c>
      <c r="F229" s="71">
        <v>1100</v>
      </c>
    </row>
    <row r="230" spans="1:6" x14ac:dyDescent="0.2">
      <c r="A230" s="26" t="s">
        <v>116</v>
      </c>
      <c r="B230" s="27">
        <v>6500</v>
      </c>
      <c r="C230" s="28">
        <v>1</v>
      </c>
      <c r="D230" s="29">
        <f>Table8[[#This Row],[Cost]]*Table8[[#This Row],[Quantity]]</f>
        <v>6500</v>
      </c>
      <c r="E230" s="30">
        <v>5</v>
      </c>
      <c r="F230" s="31"/>
    </row>
    <row r="231" spans="1:6" x14ac:dyDescent="0.2">
      <c r="A231" s="66" t="s">
        <v>117</v>
      </c>
      <c r="B231" s="67">
        <v>5000</v>
      </c>
      <c r="C231" s="68">
        <v>2</v>
      </c>
      <c r="D231" s="69">
        <f>Table8[[#This Row],[Cost]]*Table8[[#This Row],[Quantity]]</f>
        <v>10000</v>
      </c>
      <c r="E231" s="70">
        <v>1</v>
      </c>
      <c r="F231" s="71">
        <v>10000</v>
      </c>
    </row>
    <row r="232" spans="1:6" x14ac:dyDescent="0.2">
      <c r="A232" s="26" t="s">
        <v>118</v>
      </c>
      <c r="B232" s="27">
        <v>3500</v>
      </c>
      <c r="C232" s="28">
        <v>1</v>
      </c>
      <c r="D232" s="29">
        <f>Table8[[#This Row],[Cost]]*Table8[[#This Row],[Quantity]]</f>
        <v>3500</v>
      </c>
      <c r="E232" s="30">
        <v>5</v>
      </c>
      <c r="F232" s="31"/>
    </row>
    <row r="233" spans="1:6" x14ac:dyDescent="0.2">
      <c r="A233" s="66" t="s">
        <v>119</v>
      </c>
      <c r="B233" s="67">
        <v>1100</v>
      </c>
      <c r="C233" s="68">
        <v>1</v>
      </c>
      <c r="D233" s="69">
        <f>Table8[[#This Row],[Cost]]*Table8[[#This Row],[Quantity]]</f>
        <v>1100</v>
      </c>
      <c r="E233" s="70">
        <v>1</v>
      </c>
      <c r="F233" s="71">
        <v>1100</v>
      </c>
    </row>
    <row r="234" spans="1:6" x14ac:dyDescent="0.2">
      <c r="A234" s="66" t="s">
        <v>120</v>
      </c>
      <c r="B234" s="67">
        <v>600</v>
      </c>
      <c r="C234" s="68">
        <v>1</v>
      </c>
      <c r="D234" s="69">
        <f>Table8[[#This Row],[Cost]]*Table8[[#This Row],[Quantity]]</f>
        <v>600</v>
      </c>
      <c r="E234" s="70">
        <v>1</v>
      </c>
      <c r="F234" s="71">
        <v>600</v>
      </c>
    </row>
    <row r="235" spans="1:6" x14ac:dyDescent="0.2">
      <c r="A235" s="66" t="s">
        <v>121</v>
      </c>
      <c r="B235" s="67">
        <v>399</v>
      </c>
      <c r="C235" s="68">
        <v>52</v>
      </c>
      <c r="D235" s="69">
        <f>Table8[[#This Row],[Cost]]*Table8[[#This Row],[Quantity]]</f>
        <v>20748</v>
      </c>
      <c r="E235" s="70">
        <v>1</v>
      </c>
      <c r="F235" s="71">
        <v>20748</v>
      </c>
    </row>
    <row r="236" spans="1:6" x14ac:dyDescent="0.2">
      <c r="A236" s="66" t="s">
        <v>122</v>
      </c>
      <c r="B236" s="67">
        <v>110</v>
      </c>
      <c r="C236" s="68">
        <v>52</v>
      </c>
      <c r="D236" s="69">
        <f>Table8[[#This Row],[Cost]]*Table8[[#This Row],[Quantity]]</f>
        <v>5720</v>
      </c>
      <c r="E236" s="70">
        <v>1</v>
      </c>
      <c r="F236" s="71">
        <v>5720</v>
      </c>
    </row>
    <row r="237" spans="1:6" x14ac:dyDescent="0.2">
      <c r="A237" s="66" t="s">
        <v>123</v>
      </c>
      <c r="B237" s="67">
        <v>5000</v>
      </c>
      <c r="C237" s="68">
        <v>1</v>
      </c>
      <c r="D237" s="69">
        <f>Table8[[#This Row],[Cost]]*Table8[[#This Row],[Quantity]]</f>
        <v>5000</v>
      </c>
      <c r="E237" s="70">
        <v>1</v>
      </c>
      <c r="F237" s="71">
        <v>5000</v>
      </c>
    </row>
    <row r="238" spans="1:6" x14ac:dyDescent="0.2">
      <c r="A238" s="26" t="s">
        <v>124</v>
      </c>
      <c r="B238" s="27">
        <v>2500</v>
      </c>
      <c r="C238" s="28">
        <v>2</v>
      </c>
      <c r="D238" s="29">
        <f>Table8[[#This Row],[Cost]]*Table8[[#This Row],[Quantity]]</f>
        <v>5000</v>
      </c>
      <c r="E238" s="30">
        <v>3</v>
      </c>
      <c r="F238" s="31"/>
    </row>
    <row r="239" spans="1:6" x14ac:dyDescent="0.2">
      <c r="A239" s="26" t="s">
        <v>125</v>
      </c>
      <c r="B239" s="27">
        <v>4500</v>
      </c>
      <c r="C239" s="28">
        <v>1</v>
      </c>
      <c r="D239" s="29">
        <f>Table8[[#This Row],[Cost]]*Table8[[#This Row],[Quantity]]</f>
        <v>4500</v>
      </c>
      <c r="E239" s="30">
        <v>4</v>
      </c>
      <c r="F239" s="31"/>
    </row>
    <row r="240" spans="1:6" x14ac:dyDescent="0.2">
      <c r="A240" s="26" t="s">
        <v>126</v>
      </c>
      <c r="B240" s="27">
        <v>500</v>
      </c>
      <c r="C240" s="28">
        <v>3</v>
      </c>
      <c r="D240" s="29">
        <f>Table8[[#This Row],[Cost]]*Table8[[#This Row],[Quantity]]</f>
        <v>1500</v>
      </c>
      <c r="E240" s="30">
        <v>3</v>
      </c>
      <c r="F240" s="31"/>
    </row>
    <row r="241" spans="1:6" x14ac:dyDescent="0.2">
      <c r="A241" s="66" t="s">
        <v>127</v>
      </c>
      <c r="B241" s="67">
        <v>4700</v>
      </c>
      <c r="C241" s="68">
        <v>1</v>
      </c>
      <c r="D241" s="69">
        <f>Table8[[#This Row],[Cost]]*Table8[[#This Row],[Quantity]]</f>
        <v>4700</v>
      </c>
      <c r="E241" s="70">
        <v>1</v>
      </c>
      <c r="F241" s="71">
        <v>4700</v>
      </c>
    </row>
    <row r="242" spans="1:6" x14ac:dyDescent="0.2">
      <c r="A242" s="26" t="s">
        <v>128</v>
      </c>
      <c r="B242" s="27">
        <v>1850</v>
      </c>
      <c r="C242" s="28">
        <v>1</v>
      </c>
      <c r="D242" s="29">
        <f>Table8[[#This Row],[Cost]]*Table8[[#This Row],[Quantity]]</f>
        <v>1850</v>
      </c>
      <c r="E242" s="30">
        <v>4</v>
      </c>
      <c r="F242" s="46">
        <v>1850</v>
      </c>
    </row>
    <row r="243" spans="1:6" x14ac:dyDescent="0.2">
      <c r="A243" s="66" t="s">
        <v>129</v>
      </c>
      <c r="B243" s="67">
        <v>300</v>
      </c>
      <c r="C243" s="68">
        <v>1</v>
      </c>
      <c r="D243" s="69">
        <f>Table8[[#This Row],[Cost]]*Table8[[#This Row],[Quantity]]</f>
        <v>300</v>
      </c>
      <c r="E243" s="70">
        <v>1</v>
      </c>
      <c r="F243" s="71">
        <v>300</v>
      </c>
    </row>
    <row r="244" spans="1:6" x14ac:dyDescent="0.2">
      <c r="A244" s="26" t="s">
        <v>130</v>
      </c>
      <c r="B244" s="27">
        <v>150000</v>
      </c>
      <c r="C244" s="28">
        <v>1</v>
      </c>
      <c r="D244" s="29">
        <f>Table8[[#This Row],[Cost]]*Table8[[#This Row],[Quantity]]</f>
        <v>150000</v>
      </c>
      <c r="E244" s="30">
        <v>10</v>
      </c>
      <c r="F244" s="31"/>
    </row>
    <row r="245" spans="1:6" x14ac:dyDescent="0.2">
      <c r="A245" s="78" t="s">
        <v>130</v>
      </c>
      <c r="B245" s="79">
        <v>45000</v>
      </c>
      <c r="C245" s="80">
        <v>1</v>
      </c>
      <c r="D245" s="81">
        <f>Table8[[#This Row],[Cost]]*Table8[[#This Row],[Quantity]]</f>
        <v>45000</v>
      </c>
      <c r="E245" s="82">
        <v>1</v>
      </c>
      <c r="F245" s="83">
        <v>45000</v>
      </c>
    </row>
    <row r="246" spans="1:6" x14ac:dyDescent="0.2">
      <c r="A246" s="84" t="s">
        <v>131</v>
      </c>
      <c r="B246" s="85">
        <v>2000</v>
      </c>
      <c r="C246" s="86">
        <v>1</v>
      </c>
      <c r="D246" s="29">
        <f>Table8[[#This Row],[Cost]]*Table8[[#This Row],[Quantity]]</f>
        <v>2000</v>
      </c>
      <c r="E246" s="87">
        <v>3</v>
      </c>
      <c r="F246" s="88"/>
    </row>
    <row r="247" spans="1:6" x14ac:dyDescent="0.2">
      <c r="A247" s="66" t="s">
        <v>131</v>
      </c>
      <c r="B247" s="67">
        <v>400</v>
      </c>
      <c r="C247" s="68">
        <v>1</v>
      </c>
      <c r="D247" s="69">
        <f>Table8[[#This Row],[Cost]]*Table8[[#This Row],[Quantity]]</f>
        <v>400</v>
      </c>
      <c r="E247" s="70">
        <v>1</v>
      </c>
      <c r="F247" s="71">
        <v>400</v>
      </c>
    </row>
    <row r="248" spans="1:6" x14ac:dyDescent="0.2">
      <c r="A248" s="26" t="s">
        <v>132</v>
      </c>
      <c r="B248" s="27">
        <v>1499</v>
      </c>
      <c r="C248" s="28">
        <v>1</v>
      </c>
      <c r="D248" s="29">
        <f>Table8[[#This Row],[Cost]]*Table8[[#This Row],[Quantity]]</f>
        <v>1499</v>
      </c>
      <c r="E248" s="30">
        <v>5</v>
      </c>
      <c r="F248" s="46"/>
    </row>
    <row r="249" spans="1:6" x14ac:dyDescent="0.2">
      <c r="A249" s="66" t="s">
        <v>133</v>
      </c>
      <c r="B249" s="67">
        <v>749</v>
      </c>
      <c r="C249" s="68">
        <v>1</v>
      </c>
      <c r="D249" s="69">
        <f>Table8[[#This Row],[Cost]]*Table8[[#This Row],[Quantity]]</f>
        <v>749</v>
      </c>
      <c r="E249" s="70">
        <v>1</v>
      </c>
      <c r="F249" s="71">
        <v>749</v>
      </c>
    </row>
    <row r="250" spans="1:6" x14ac:dyDescent="0.2">
      <c r="A250" s="26" t="s">
        <v>134</v>
      </c>
      <c r="B250" s="27">
        <v>6500</v>
      </c>
      <c r="C250" s="28">
        <v>1</v>
      </c>
      <c r="D250" s="29">
        <f>Table8[[#This Row],[Cost]]*Table8[[#This Row],[Quantity]]</f>
        <v>6500</v>
      </c>
      <c r="E250" s="30">
        <v>10</v>
      </c>
      <c r="F250" s="46">
        <v>6500</v>
      </c>
    </row>
    <row r="251" spans="1:6" x14ac:dyDescent="0.2">
      <c r="A251" s="66" t="s">
        <v>134</v>
      </c>
      <c r="B251" s="67">
        <v>2500</v>
      </c>
      <c r="C251" s="68">
        <v>1</v>
      </c>
      <c r="D251" s="69">
        <f>Table8[[#This Row],[Cost]]*Table8[[#This Row],[Quantity]]</f>
        <v>2500</v>
      </c>
      <c r="E251" s="70">
        <v>1</v>
      </c>
      <c r="F251" s="71">
        <v>2500</v>
      </c>
    </row>
    <row r="252" spans="1:6" x14ac:dyDescent="0.2">
      <c r="A252" s="26" t="s">
        <v>135</v>
      </c>
      <c r="B252" s="27">
        <v>500</v>
      </c>
      <c r="C252" s="28">
        <v>1</v>
      </c>
      <c r="D252" s="29">
        <f>Table8[[#This Row],[Cost]]*Table8[[#This Row],[Quantity]]</f>
        <v>500</v>
      </c>
      <c r="E252" s="30">
        <v>3</v>
      </c>
      <c r="F252" s="31"/>
    </row>
    <row r="253" spans="1:6" x14ac:dyDescent="0.2">
      <c r="A253" s="26" t="s">
        <v>136</v>
      </c>
      <c r="B253" s="27">
        <v>99.99</v>
      </c>
      <c r="C253" s="28">
        <v>50</v>
      </c>
      <c r="D253" s="29">
        <f>Table8[[#This Row],[Cost]]*Table8[[#This Row],[Quantity]]</f>
        <v>4999.5</v>
      </c>
      <c r="E253" s="30">
        <v>3</v>
      </c>
      <c r="F253" s="31"/>
    </row>
    <row r="254" spans="1:6" x14ac:dyDescent="0.2">
      <c r="A254" s="66" t="s">
        <v>137</v>
      </c>
      <c r="B254" s="67">
        <v>60</v>
      </c>
      <c r="C254" s="68">
        <v>50</v>
      </c>
      <c r="D254" s="69">
        <f>Table8[[#This Row],[Cost]]*Table8[[#This Row],[Quantity]]</f>
        <v>3000</v>
      </c>
      <c r="E254" s="70">
        <v>1</v>
      </c>
      <c r="F254" s="71">
        <v>3000</v>
      </c>
    </row>
    <row r="255" spans="1:6" x14ac:dyDescent="0.2">
      <c r="A255" s="26" t="s">
        <v>138</v>
      </c>
      <c r="B255" s="27">
        <v>999</v>
      </c>
      <c r="C255" s="28">
        <v>2</v>
      </c>
      <c r="D255" s="29">
        <f>Table8[[#This Row],[Cost]]*Table8[[#This Row],[Quantity]]</f>
        <v>1998</v>
      </c>
      <c r="E255" s="30">
        <v>3</v>
      </c>
      <c r="F255" s="31"/>
    </row>
    <row r="256" spans="1:6" x14ac:dyDescent="0.2">
      <c r="A256" s="66" t="s">
        <v>139</v>
      </c>
      <c r="B256" s="67">
        <v>750</v>
      </c>
      <c r="C256" s="68">
        <v>2</v>
      </c>
      <c r="D256" s="69">
        <f>Table8[[#This Row],[Cost]]*Table8[[#This Row],[Quantity]]</f>
        <v>1500</v>
      </c>
      <c r="E256" s="70">
        <v>1</v>
      </c>
      <c r="F256" s="71">
        <v>1500</v>
      </c>
    </row>
    <row r="257" spans="1:6" x14ac:dyDescent="0.2">
      <c r="A257" s="26" t="s">
        <v>140</v>
      </c>
      <c r="B257" s="27">
        <v>50</v>
      </c>
      <c r="C257" s="28">
        <v>25</v>
      </c>
      <c r="D257" s="29">
        <f>Table8[[#This Row],[Cost]]*Table8[[#This Row],[Quantity]]</f>
        <v>1250</v>
      </c>
      <c r="E257" s="30">
        <v>5</v>
      </c>
      <c r="F257" s="46"/>
    </row>
    <row r="258" spans="1:6" x14ac:dyDescent="0.2">
      <c r="A258" s="66" t="s">
        <v>141</v>
      </c>
      <c r="B258" s="67">
        <v>35</v>
      </c>
      <c r="C258" s="68">
        <v>25</v>
      </c>
      <c r="D258" s="69">
        <f>Table8[[#This Row],[Cost]]*Table8[[#This Row],[Quantity]]</f>
        <v>875</v>
      </c>
      <c r="E258" s="70">
        <v>1</v>
      </c>
      <c r="F258" s="71">
        <v>875</v>
      </c>
    </row>
    <row r="259" spans="1:6" x14ac:dyDescent="0.2">
      <c r="A259" s="66" t="s">
        <v>142</v>
      </c>
      <c r="B259" s="67">
        <v>1500</v>
      </c>
      <c r="C259" s="68">
        <v>1</v>
      </c>
      <c r="D259" s="69">
        <f>Table8[[#This Row],[Cost]]*Table8[[#This Row],[Quantity]]</f>
        <v>1500</v>
      </c>
      <c r="E259" s="70">
        <v>1</v>
      </c>
      <c r="F259" s="71">
        <v>1500</v>
      </c>
    </row>
    <row r="260" spans="1:6" x14ac:dyDescent="0.2">
      <c r="A260" s="66" t="s">
        <v>143</v>
      </c>
      <c r="B260" s="67">
        <v>3500</v>
      </c>
      <c r="C260" s="68">
        <v>1</v>
      </c>
      <c r="D260" s="69">
        <f>Table8[[#This Row],[Cost]]*Table8[[#This Row],[Quantity]]</f>
        <v>3500</v>
      </c>
      <c r="E260" s="70">
        <v>1</v>
      </c>
      <c r="F260" s="71">
        <v>3500</v>
      </c>
    </row>
    <row r="261" spans="1:6" x14ac:dyDescent="0.2">
      <c r="A261" s="66" t="s">
        <v>144</v>
      </c>
      <c r="B261" s="67">
        <v>1000</v>
      </c>
      <c r="C261" s="68">
        <v>1</v>
      </c>
      <c r="D261" s="69">
        <f>Table8[[#This Row],[Cost]]*Table8[[#This Row],[Quantity]]</f>
        <v>1000</v>
      </c>
      <c r="E261" s="70">
        <v>1</v>
      </c>
      <c r="F261" s="71">
        <v>1000</v>
      </c>
    </row>
    <row r="262" spans="1:6" x14ac:dyDescent="0.2">
      <c r="A262" s="66" t="s">
        <v>145</v>
      </c>
      <c r="B262" s="67">
        <v>675</v>
      </c>
      <c r="C262" s="68">
        <v>1</v>
      </c>
      <c r="D262" s="69">
        <f>Table8[[#This Row],[Cost]]*Table8[[#This Row],[Quantity]]</f>
        <v>675</v>
      </c>
      <c r="E262" s="70">
        <v>1</v>
      </c>
      <c r="F262" s="71">
        <v>675</v>
      </c>
    </row>
    <row r="263" spans="1:6" x14ac:dyDescent="0.2">
      <c r="A263" s="26" t="s">
        <v>146</v>
      </c>
      <c r="B263" s="27">
        <v>30000</v>
      </c>
      <c r="C263" s="28">
        <v>1</v>
      </c>
      <c r="D263" s="29">
        <f>Table8[[#This Row],[Cost]]*Table8[[#This Row],[Quantity]]</f>
        <v>30000</v>
      </c>
      <c r="E263" s="30">
        <v>5</v>
      </c>
      <c r="F263" s="46"/>
    </row>
    <row r="264" spans="1:6" x14ac:dyDescent="0.2">
      <c r="A264" s="66" t="s">
        <v>147</v>
      </c>
      <c r="B264" s="67">
        <v>20000</v>
      </c>
      <c r="C264" s="68">
        <v>1</v>
      </c>
      <c r="D264" s="69">
        <f>Table8[[#This Row],[Cost]]*Table8[[#This Row],[Quantity]]</f>
        <v>20000</v>
      </c>
      <c r="E264" s="70">
        <v>1</v>
      </c>
      <c r="F264" s="71">
        <v>20000</v>
      </c>
    </row>
    <row r="265" spans="1:6" x14ac:dyDescent="0.2">
      <c r="A265" s="66" t="s">
        <v>148</v>
      </c>
      <c r="B265" s="67">
        <v>4500</v>
      </c>
      <c r="C265" s="68">
        <v>1</v>
      </c>
      <c r="D265" s="69">
        <f>Table8[[#This Row],[Cost]]*Table8[[#This Row],[Quantity]]</f>
        <v>4500</v>
      </c>
      <c r="E265" s="70">
        <v>1</v>
      </c>
      <c r="F265" s="71">
        <v>4500</v>
      </c>
    </row>
    <row r="266" spans="1:6" x14ac:dyDescent="0.2">
      <c r="A266" s="66" t="s">
        <v>149</v>
      </c>
      <c r="B266" s="67">
        <v>150</v>
      </c>
      <c r="C266" s="68">
        <v>12</v>
      </c>
      <c r="D266" s="69">
        <f>Table8[[#This Row],[Cost]]*Table8[[#This Row],[Quantity]]</f>
        <v>1800</v>
      </c>
      <c r="E266" s="70">
        <v>1</v>
      </c>
      <c r="F266" s="71">
        <v>1800</v>
      </c>
    </row>
    <row r="267" spans="1:6" x14ac:dyDescent="0.2">
      <c r="A267" s="66" t="s">
        <v>150</v>
      </c>
      <c r="B267" s="67">
        <v>500</v>
      </c>
      <c r="C267" s="68">
        <v>1</v>
      </c>
      <c r="D267" s="69">
        <f>Table8[[#This Row],[Cost]]*Table8[[#This Row],[Quantity]]</f>
        <v>500</v>
      </c>
      <c r="E267" s="70">
        <v>1</v>
      </c>
      <c r="F267" s="71">
        <v>500</v>
      </c>
    </row>
    <row r="268" spans="1:6" x14ac:dyDescent="0.2">
      <c r="A268" s="26" t="s">
        <v>151</v>
      </c>
      <c r="B268" s="27">
        <v>4000</v>
      </c>
      <c r="C268" s="28">
        <v>2</v>
      </c>
      <c r="D268" s="29">
        <f>Table8[[#This Row],[Cost]]*Table8[[#This Row],[Quantity]]</f>
        <v>8000</v>
      </c>
      <c r="E268" s="30">
        <v>3</v>
      </c>
      <c r="F268" s="46">
        <v>8000</v>
      </c>
    </row>
    <row r="269" spans="1:6" x14ac:dyDescent="0.2">
      <c r="A269" s="66" t="s">
        <v>152</v>
      </c>
      <c r="B269" s="67">
        <v>2600</v>
      </c>
      <c r="C269" s="68">
        <v>2</v>
      </c>
      <c r="D269" s="69">
        <f>Table8[[#This Row],[Cost]]*Table8[[#This Row],[Quantity]]</f>
        <v>5200</v>
      </c>
      <c r="E269" s="70">
        <v>1</v>
      </c>
      <c r="F269" s="71">
        <v>5200</v>
      </c>
    </row>
    <row r="270" spans="1:6" x14ac:dyDescent="0.2">
      <c r="A270" s="26" t="s">
        <v>153</v>
      </c>
      <c r="B270" s="27">
        <v>3350</v>
      </c>
      <c r="C270" s="28">
        <v>1</v>
      </c>
      <c r="D270" s="29">
        <f>Table8[[#This Row],[Cost]]*Table8[[#This Row],[Quantity]]</f>
        <v>3350</v>
      </c>
      <c r="E270" s="30">
        <v>3</v>
      </c>
      <c r="F270" s="46">
        <v>3350</v>
      </c>
    </row>
    <row r="271" spans="1:6" x14ac:dyDescent="0.2">
      <c r="A271" s="66" t="s">
        <v>154</v>
      </c>
      <c r="B271" s="67">
        <v>3350</v>
      </c>
      <c r="C271" s="68">
        <v>1</v>
      </c>
      <c r="D271" s="69">
        <f>Table8[[#This Row],[Cost]]*Table8[[#This Row],[Quantity]]</f>
        <v>3350</v>
      </c>
      <c r="E271" s="70">
        <v>1</v>
      </c>
      <c r="F271" s="71">
        <v>3350</v>
      </c>
    </row>
    <row r="272" spans="1:6" x14ac:dyDescent="0.2">
      <c r="A272" s="26" t="s">
        <v>155</v>
      </c>
      <c r="B272" s="27">
        <v>500</v>
      </c>
      <c r="C272" s="28">
        <v>2</v>
      </c>
      <c r="D272" s="29">
        <f>Table8[[#This Row],[Cost]]*Table8[[#This Row],[Quantity]]</f>
        <v>1000</v>
      </c>
      <c r="E272" s="30">
        <v>1</v>
      </c>
      <c r="F272" s="46"/>
    </row>
    <row r="273" spans="1:6" x14ac:dyDescent="0.2">
      <c r="A273" s="89"/>
      <c r="B273" s="90"/>
      <c r="C273" s="91"/>
      <c r="D273" s="92"/>
      <c r="E273" s="93"/>
      <c r="F273" s="94"/>
    </row>
    <row r="274" spans="1:6" x14ac:dyDescent="0.2">
      <c r="A274" s="39" t="s">
        <v>7</v>
      </c>
      <c r="B274" s="40"/>
      <c r="C274" s="41"/>
      <c r="D274" s="42">
        <f>SUM(D222:D272)</f>
        <v>486763.5</v>
      </c>
      <c r="E274" s="43"/>
      <c r="F274" s="44">
        <f>SUM(F222:F272)</f>
        <v>246017</v>
      </c>
    </row>
    <row r="275" spans="1:6" x14ac:dyDescent="0.2">
      <c r="A275" s="26"/>
      <c r="B275" s="24"/>
      <c r="C275" s="12"/>
      <c r="D275" s="25"/>
      <c r="E275" s="16"/>
      <c r="F275" s="14"/>
    </row>
    <row r="276" spans="1:6" ht="18" x14ac:dyDescent="0.2">
      <c r="A276" s="15" t="s">
        <v>156</v>
      </c>
      <c r="B276" s="24"/>
      <c r="C276" s="12"/>
      <c r="D276" s="25"/>
      <c r="E276" s="16"/>
      <c r="F276" s="14"/>
    </row>
    <row r="277" spans="1:6" x14ac:dyDescent="0.2">
      <c r="A277" s="11"/>
      <c r="B277" s="24"/>
      <c r="C277" s="12"/>
      <c r="D277" s="25"/>
      <c r="E277" s="16"/>
      <c r="F277" s="14"/>
    </row>
    <row r="278" spans="1:6" x14ac:dyDescent="0.2">
      <c r="A278" s="18" t="s">
        <v>157</v>
      </c>
      <c r="B278" s="19"/>
      <c r="C278" s="20"/>
      <c r="D278" s="21"/>
      <c r="E278" s="22"/>
      <c r="F278" s="23"/>
    </row>
    <row r="279" spans="1:6" x14ac:dyDescent="0.2">
      <c r="A279" s="39"/>
      <c r="B279" s="24"/>
      <c r="C279" s="12"/>
      <c r="D279" s="25"/>
      <c r="E279" s="16"/>
      <c r="F279" s="14"/>
    </row>
    <row r="280" spans="1:6" x14ac:dyDescent="0.2">
      <c r="A280" s="26" t="s">
        <v>158</v>
      </c>
      <c r="B280" s="27">
        <v>25000</v>
      </c>
      <c r="C280" s="28">
        <v>1</v>
      </c>
      <c r="D280" s="29">
        <f>Table8[[#This Row],[Cost]]*Table8[[#This Row],[Quantity]]</f>
        <v>25000</v>
      </c>
      <c r="E280" s="30">
        <v>4</v>
      </c>
      <c r="F280" s="31"/>
    </row>
    <row r="281" spans="1:6" x14ac:dyDescent="0.2">
      <c r="A281" s="26" t="s">
        <v>159</v>
      </c>
      <c r="B281" s="85">
        <v>24500</v>
      </c>
      <c r="C281" s="86">
        <v>1</v>
      </c>
      <c r="D281" s="29">
        <f>Table8[[#This Row],[Cost]]*Table8[[#This Row],[Quantity]]</f>
        <v>24500</v>
      </c>
      <c r="E281" s="87">
        <v>4</v>
      </c>
      <c r="F281" s="133"/>
    </row>
    <row r="282" spans="1:6" x14ac:dyDescent="0.2">
      <c r="A282" s="84" t="s">
        <v>160</v>
      </c>
      <c r="B282" s="85">
        <v>15500</v>
      </c>
      <c r="C282" s="86">
        <v>1</v>
      </c>
      <c r="D282" s="29">
        <f>Table8[[#This Row],[Cost]]*Table8[[#This Row],[Quantity]]</f>
        <v>15500</v>
      </c>
      <c r="E282" s="87">
        <v>4</v>
      </c>
      <c r="F282" s="133"/>
    </row>
    <row r="283" spans="1:6" x14ac:dyDescent="0.2">
      <c r="A283" s="84" t="s">
        <v>161</v>
      </c>
      <c r="B283" s="85">
        <v>15500</v>
      </c>
      <c r="C283" s="86">
        <v>1</v>
      </c>
      <c r="D283" s="29">
        <f>Table8[[#This Row],[Cost]]*Table8[[#This Row],[Quantity]]</f>
        <v>15500</v>
      </c>
      <c r="E283" s="87">
        <v>4</v>
      </c>
      <c r="F283" s="133"/>
    </row>
    <row r="284" spans="1:6" x14ac:dyDescent="0.2">
      <c r="A284" s="26" t="s">
        <v>162</v>
      </c>
      <c r="B284" s="27">
        <v>19000</v>
      </c>
      <c r="C284" s="28">
        <v>1</v>
      </c>
      <c r="D284" s="29">
        <f>Table8[[#This Row],[Cost]]*Table8[[#This Row],[Quantity]]</f>
        <v>19000</v>
      </c>
      <c r="E284" s="30">
        <v>4</v>
      </c>
      <c r="F284" s="46">
        <v>19000</v>
      </c>
    </row>
    <row r="285" spans="1:6" x14ac:dyDescent="0.2">
      <c r="A285" s="84"/>
      <c r="B285" s="85"/>
      <c r="C285" s="86"/>
      <c r="D285" s="132"/>
      <c r="E285" s="87"/>
      <c r="F285" s="133"/>
    </row>
    <row r="286" spans="1:6" x14ac:dyDescent="0.2">
      <c r="A286" s="39" t="s">
        <v>7</v>
      </c>
      <c r="B286" s="40"/>
      <c r="C286" s="41"/>
      <c r="D286" s="42">
        <f>SUM(D280:D284)</f>
        <v>99500</v>
      </c>
      <c r="E286" s="43"/>
      <c r="F286" s="44">
        <f>SUM(F280:F284)</f>
        <v>19000</v>
      </c>
    </row>
    <row r="287" spans="1:6" x14ac:dyDescent="0.2">
      <c r="A287" s="11"/>
      <c r="B287" s="24"/>
      <c r="C287" s="12"/>
      <c r="D287" s="25"/>
      <c r="E287" s="16"/>
      <c r="F287" s="14"/>
    </row>
    <row r="288" spans="1:6" x14ac:dyDescent="0.2">
      <c r="A288" s="18" t="s">
        <v>163</v>
      </c>
      <c r="B288" s="19"/>
      <c r="C288" s="20"/>
      <c r="D288" s="21"/>
      <c r="E288" s="22"/>
      <c r="F288" s="23"/>
    </row>
    <row r="289" spans="1:6" x14ac:dyDescent="0.2">
      <c r="A289" s="11" t="s">
        <v>3</v>
      </c>
      <c r="B289" s="24"/>
      <c r="C289" s="12"/>
      <c r="D289" s="25"/>
      <c r="E289" s="16"/>
      <c r="F289" s="14"/>
    </row>
    <row r="290" spans="1:6" x14ac:dyDescent="0.2">
      <c r="A290" s="26" t="s">
        <v>164</v>
      </c>
      <c r="B290" s="85">
        <v>1600</v>
      </c>
      <c r="C290" s="86">
        <v>1</v>
      </c>
      <c r="D290" s="132">
        <f>Table8[[#This Row],[Cost]]*Table8[[#This Row],[Quantity]]</f>
        <v>1600</v>
      </c>
      <c r="E290" s="87">
        <v>5</v>
      </c>
      <c r="F290" s="133"/>
    </row>
    <row r="291" spans="1:6" x14ac:dyDescent="0.2">
      <c r="A291" s="26" t="s">
        <v>165</v>
      </c>
      <c r="B291" s="85">
        <v>1600</v>
      </c>
      <c r="C291" s="86">
        <v>1</v>
      </c>
      <c r="D291" s="132">
        <f>Table8[[#This Row],[Cost]]*Table8[[#This Row],[Quantity]]</f>
        <v>1600</v>
      </c>
      <c r="E291" s="87">
        <v>5</v>
      </c>
      <c r="F291" s="133"/>
    </row>
    <row r="292" spans="1:6" x14ac:dyDescent="0.2">
      <c r="A292" s="26" t="s">
        <v>166</v>
      </c>
      <c r="B292" s="27">
        <v>1600</v>
      </c>
      <c r="C292" s="28">
        <v>1</v>
      </c>
      <c r="D292" s="29">
        <f>Table8[[#This Row],[Cost]]*Table8[[#This Row],[Quantity]]</f>
        <v>1600</v>
      </c>
      <c r="E292" s="30">
        <v>5</v>
      </c>
      <c r="F292" s="46"/>
    </row>
    <row r="293" spans="1:6" x14ac:dyDescent="0.2">
      <c r="A293" s="26" t="s">
        <v>167</v>
      </c>
      <c r="B293" s="85">
        <v>1600</v>
      </c>
      <c r="C293" s="86">
        <v>1</v>
      </c>
      <c r="D293" s="132">
        <f>Table8[[#This Row],[Cost]]*Table8[[#This Row],[Quantity]]</f>
        <v>1600</v>
      </c>
      <c r="E293" s="87">
        <v>5</v>
      </c>
      <c r="F293" s="133"/>
    </row>
    <row r="294" spans="1:6" x14ac:dyDescent="0.2">
      <c r="A294" s="26" t="s">
        <v>168</v>
      </c>
      <c r="B294" s="85">
        <v>1600</v>
      </c>
      <c r="C294" s="86">
        <v>1</v>
      </c>
      <c r="D294" s="132">
        <f>Table8[[#This Row],[Cost]]*Table8[[#This Row],[Quantity]]</f>
        <v>1600</v>
      </c>
      <c r="E294" s="87">
        <v>5</v>
      </c>
      <c r="F294" s="133"/>
    </row>
    <row r="295" spans="1:6" x14ac:dyDescent="0.2">
      <c r="A295" s="26" t="s">
        <v>169</v>
      </c>
      <c r="B295" s="27">
        <v>1750</v>
      </c>
      <c r="C295" s="28">
        <v>1</v>
      </c>
      <c r="D295" s="132">
        <f>Table8[[#This Row],[Cost]]*Table8[[#This Row],[Quantity]]</f>
        <v>1750</v>
      </c>
      <c r="E295" s="30">
        <v>5</v>
      </c>
      <c r="F295" s="31"/>
    </row>
    <row r="296" spans="1:6" x14ac:dyDescent="0.2">
      <c r="A296" s="26" t="s">
        <v>170</v>
      </c>
      <c r="B296" s="27">
        <v>1750</v>
      </c>
      <c r="C296" s="28">
        <v>1</v>
      </c>
      <c r="D296" s="132">
        <f>Table8[[#This Row],[Cost]]*Table8[[#This Row],[Quantity]]</f>
        <v>1750</v>
      </c>
      <c r="E296" s="30">
        <v>5</v>
      </c>
      <c r="F296" s="31"/>
    </row>
    <row r="297" spans="1:6" x14ac:dyDescent="0.2">
      <c r="A297" s="26" t="s">
        <v>171</v>
      </c>
      <c r="B297" s="85">
        <v>2700</v>
      </c>
      <c r="C297" s="86">
        <v>1</v>
      </c>
      <c r="D297" s="132">
        <f>Table8[[#This Row],[Cost]]*Table8[[#This Row],[Quantity]]</f>
        <v>2700</v>
      </c>
      <c r="E297" s="32">
        <v>3</v>
      </c>
      <c r="F297" s="88">
        <v>2700</v>
      </c>
    </row>
    <row r="298" spans="1:6" x14ac:dyDescent="0.2">
      <c r="A298" s="26" t="s">
        <v>172</v>
      </c>
      <c r="B298" s="85">
        <v>6500</v>
      </c>
      <c r="C298" s="86">
        <v>1</v>
      </c>
      <c r="D298" s="132">
        <f>Table8[[#This Row],[Cost]]*Table8[[#This Row],[Quantity]]</f>
        <v>6500</v>
      </c>
      <c r="E298" s="32">
        <v>3</v>
      </c>
      <c r="F298" s="88">
        <v>6500</v>
      </c>
    </row>
    <row r="299" spans="1:6" x14ac:dyDescent="0.2">
      <c r="A299" s="26" t="s">
        <v>173</v>
      </c>
      <c r="B299" s="85">
        <v>2700</v>
      </c>
      <c r="C299" s="86">
        <v>1</v>
      </c>
      <c r="D299" s="132">
        <f>Table8[[#This Row],[Cost]]*Table8[[#This Row],[Quantity]]</f>
        <v>2700</v>
      </c>
      <c r="E299" s="32">
        <v>3</v>
      </c>
      <c r="F299" s="88">
        <v>2700</v>
      </c>
    </row>
    <row r="300" spans="1:6" x14ac:dyDescent="0.2">
      <c r="A300" s="26" t="s">
        <v>174</v>
      </c>
      <c r="B300" s="85">
        <v>1600</v>
      </c>
      <c r="C300" s="86">
        <v>1</v>
      </c>
      <c r="D300" s="132">
        <f>Table8[[#This Row],[Cost]]*Table8[[#This Row],[Quantity]]</f>
        <v>1600</v>
      </c>
      <c r="E300" s="87">
        <v>5</v>
      </c>
      <c r="F300" s="133"/>
    </row>
    <row r="301" spans="1:6" x14ac:dyDescent="0.2">
      <c r="A301" s="26" t="s">
        <v>175</v>
      </c>
      <c r="B301" s="27">
        <v>2000</v>
      </c>
      <c r="C301" s="28">
        <v>1</v>
      </c>
      <c r="D301" s="132">
        <f>Table8[[#This Row],[Cost]]*Table8[[#This Row],[Quantity]]</f>
        <v>2000</v>
      </c>
      <c r="E301" s="30">
        <v>5</v>
      </c>
      <c r="F301" s="46"/>
    </row>
    <row r="302" spans="1:6" x14ac:dyDescent="0.2">
      <c r="A302" s="26" t="s">
        <v>176</v>
      </c>
      <c r="B302" s="27">
        <v>1250</v>
      </c>
      <c r="C302" s="28">
        <v>1</v>
      </c>
      <c r="D302" s="132">
        <f>Table8[[#This Row],[Cost]]*Table8[[#This Row],[Quantity]]</f>
        <v>1250</v>
      </c>
      <c r="E302" s="32">
        <v>3</v>
      </c>
      <c r="F302" s="46">
        <v>1250</v>
      </c>
    </row>
    <row r="303" spans="1:6" x14ac:dyDescent="0.2">
      <c r="A303" s="26" t="s">
        <v>177</v>
      </c>
      <c r="B303" s="27">
        <v>2000</v>
      </c>
      <c r="C303" s="28">
        <v>1</v>
      </c>
      <c r="D303" s="132">
        <f>Table8[[#This Row],[Cost]]*Table8[[#This Row],[Quantity]]</f>
        <v>2000</v>
      </c>
      <c r="E303" s="32">
        <v>3</v>
      </c>
      <c r="F303" s="46"/>
    </row>
    <row r="304" spans="1:6" x14ac:dyDescent="0.2">
      <c r="A304" s="26" t="s">
        <v>178</v>
      </c>
      <c r="B304" s="27">
        <v>2000</v>
      </c>
      <c r="C304" s="28">
        <v>1</v>
      </c>
      <c r="D304" s="132">
        <f>Table8[[#This Row],[Cost]]*Table8[[#This Row],[Quantity]]</f>
        <v>2000</v>
      </c>
      <c r="E304" s="32">
        <v>3</v>
      </c>
      <c r="F304" s="46"/>
    </row>
    <row r="305" spans="1:6" x14ac:dyDescent="0.2">
      <c r="A305" s="26" t="s">
        <v>179</v>
      </c>
      <c r="B305" s="27">
        <v>2000</v>
      </c>
      <c r="C305" s="28">
        <v>1</v>
      </c>
      <c r="D305" s="132">
        <f>Table8[[#This Row],[Cost]]*Table8[[#This Row],[Quantity]]</f>
        <v>2000</v>
      </c>
      <c r="E305" s="32">
        <v>3</v>
      </c>
      <c r="F305" s="46"/>
    </row>
    <row r="306" spans="1:6" x14ac:dyDescent="0.2">
      <c r="A306" s="26"/>
      <c r="B306" s="27"/>
      <c r="C306" s="28"/>
      <c r="D306" s="29"/>
      <c r="E306" s="30"/>
      <c r="F306" s="31"/>
    </row>
    <row r="307" spans="1:6" x14ac:dyDescent="0.2">
      <c r="A307" s="39" t="s">
        <v>7</v>
      </c>
      <c r="B307" s="40"/>
      <c r="C307" s="41"/>
      <c r="D307" s="42">
        <f>SUM(D290:D305)</f>
        <v>34250</v>
      </c>
      <c r="E307" s="43"/>
      <c r="F307" s="44">
        <f>SUM(F290:F305)</f>
        <v>13150</v>
      </c>
    </row>
    <row r="308" spans="1:6" x14ac:dyDescent="0.2">
      <c r="A308" s="39"/>
      <c r="B308" s="40"/>
      <c r="C308" s="41"/>
      <c r="D308" s="42"/>
      <c r="E308" s="43"/>
      <c r="F308" s="47"/>
    </row>
    <row r="309" spans="1:6" x14ac:dyDescent="0.2">
      <c r="A309" s="18" t="s">
        <v>180</v>
      </c>
      <c r="B309" s="45"/>
      <c r="C309" s="20"/>
      <c r="D309" s="21"/>
      <c r="E309" s="22"/>
      <c r="F309" s="23"/>
    </row>
    <row r="310" spans="1:6" x14ac:dyDescent="0.2">
      <c r="A310" s="26"/>
      <c r="B310" s="27"/>
      <c r="C310" s="28"/>
      <c r="D310" s="29"/>
      <c r="E310" s="30"/>
      <c r="F310" s="31"/>
    </row>
    <row r="311" spans="1:6" x14ac:dyDescent="0.2">
      <c r="A311" s="26" t="s">
        <v>43</v>
      </c>
      <c r="B311" s="27">
        <v>1100</v>
      </c>
      <c r="C311" s="28">
        <v>1</v>
      </c>
      <c r="D311" s="29">
        <f>Table8[[#This Row],[Cost]]*Table8[[#This Row],[Quantity]]</f>
        <v>1100</v>
      </c>
      <c r="E311" s="30">
        <v>3</v>
      </c>
      <c r="F311" s="46"/>
    </row>
    <row r="312" spans="1:6" x14ac:dyDescent="0.2">
      <c r="A312" s="26" t="s">
        <v>43</v>
      </c>
      <c r="B312" s="27">
        <v>1100</v>
      </c>
      <c r="C312" s="28">
        <v>1</v>
      </c>
      <c r="D312" s="29">
        <f>Table8[[#This Row],[Cost]]*Table8[[#This Row],[Quantity]]</f>
        <v>1100</v>
      </c>
      <c r="E312" s="30">
        <v>3</v>
      </c>
      <c r="F312" s="46"/>
    </row>
    <row r="313" spans="1:6" x14ac:dyDescent="0.2">
      <c r="A313" s="26" t="s">
        <v>43</v>
      </c>
      <c r="B313" s="27">
        <v>1100</v>
      </c>
      <c r="C313" s="28">
        <v>1</v>
      </c>
      <c r="D313" s="29">
        <f>Table8[[#This Row],[Cost]]*Table8[[#This Row],[Quantity]]</f>
        <v>1100</v>
      </c>
      <c r="E313" s="30">
        <v>3</v>
      </c>
      <c r="F313" s="46"/>
    </row>
    <row r="314" spans="1:6" x14ac:dyDescent="0.2">
      <c r="A314" s="26" t="s">
        <v>43</v>
      </c>
      <c r="B314" s="27">
        <v>1100</v>
      </c>
      <c r="C314" s="28">
        <v>1</v>
      </c>
      <c r="D314" s="29">
        <f>Table8[[#This Row],[Cost]]*Table8[[#This Row],[Quantity]]</f>
        <v>1100</v>
      </c>
      <c r="E314" s="30">
        <v>3</v>
      </c>
      <c r="F314" s="46"/>
    </row>
    <row r="315" spans="1:6" x14ac:dyDescent="0.2">
      <c r="A315" s="26" t="s">
        <v>43</v>
      </c>
      <c r="B315" s="27">
        <v>1100</v>
      </c>
      <c r="C315" s="28">
        <v>1</v>
      </c>
      <c r="D315" s="29">
        <f>Table8[[#This Row],[Cost]]*Table8[[#This Row],[Quantity]]</f>
        <v>1100</v>
      </c>
      <c r="E315" s="30">
        <v>3</v>
      </c>
      <c r="F315" s="46"/>
    </row>
    <row r="316" spans="1:6" x14ac:dyDescent="0.2">
      <c r="A316" s="26" t="s">
        <v>43</v>
      </c>
      <c r="B316" s="27">
        <v>1100</v>
      </c>
      <c r="C316" s="28">
        <v>1</v>
      </c>
      <c r="D316" s="29">
        <f>Table8[[#This Row],[Cost]]*Table8[[#This Row],[Quantity]]</f>
        <v>1100</v>
      </c>
      <c r="E316" s="30">
        <v>3</v>
      </c>
      <c r="F316" s="46"/>
    </row>
    <row r="317" spans="1:6" x14ac:dyDescent="0.2">
      <c r="A317" s="26" t="s">
        <v>43</v>
      </c>
      <c r="B317" s="27">
        <v>1100</v>
      </c>
      <c r="C317" s="28">
        <v>1</v>
      </c>
      <c r="D317" s="29">
        <f>Table8[[#This Row],[Cost]]*Table8[[#This Row],[Quantity]]</f>
        <v>1100</v>
      </c>
      <c r="E317" s="30">
        <v>3</v>
      </c>
      <c r="F317" s="46"/>
    </row>
    <row r="318" spans="1:6" x14ac:dyDescent="0.2">
      <c r="A318" s="26" t="s">
        <v>43</v>
      </c>
      <c r="B318" s="27">
        <v>1100</v>
      </c>
      <c r="C318" s="28">
        <v>1</v>
      </c>
      <c r="D318" s="29">
        <f>Table8[[#This Row],[Cost]]*Table8[[#This Row],[Quantity]]</f>
        <v>1100</v>
      </c>
      <c r="E318" s="30">
        <v>3</v>
      </c>
      <c r="F318" s="46"/>
    </row>
    <row r="319" spans="1:6" x14ac:dyDescent="0.2">
      <c r="A319" s="26"/>
      <c r="B319" s="27"/>
      <c r="C319" s="28"/>
      <c r="D319" s="29"/>
      <c r="E319" s="30"/>
      <c r="F319" s="46"/>
    </row>
    <row r="320" spans="1:6" x14ac:dyDescent="0.2">
      <c r="A320" s="26" t="s">
        <v>268</v>
      </c>
      <c r="B320" s="27">
        <v>1400</v>
      </c>
      <c r="C320" s="28">
        <v>1</v>
      </c>
      <c r="D320" s="29">
        <f>Table8[[#This Row],[Cost]]*Table8[[#This Row],[Quantity]]</f>
        <v>1400</v>
      </c>
      <c r="E320" s="32">
        <v>3</v>
      </c>
      <c r="F320" s="46"/>
    </row>
    <row r="321" spans="1:6" x14ac:dyDescent="0.2">
      <c r="A321" s="26" t="s">
        <v>269</v>
      </c>
      <c r="B321" s="27">
        <v>1400</v>
      </c>
      <c r="C321" s="28">
        <v>1</v>
      </c>
      <c r="D321" s="29">
        <f>Table8[[#This Row],[Cost]]*Table8[[#This Row],[Quantity]]</f>
        <v>1400</v>
      </c>
      <c r="E321" s="32">
        <v>3</v>
      </c>
      <c r="F321" s="46"/>
    </row>
    <row r="322" spans="1:6" x14ac:dyDescent="0.2">
      <c r="A322" s="26" t="s">
        <v>270</v>
      </c>
      <c r="B322" s="27">
        <v>1400</v>
      </c>
      <c r="C322" s="28">
        <v>1</v>
      </c>
      <c r="D322" s="29">
        <f>Table8[[#This Row],[Cost]]*Table8[[#This Row],[Quantity]]</f>
        <v>1400</v>
      </c>
      <c r="E322" s="32">
        <v>3</v>
      </c>
      <c r="F322" s="46"/>
    </row>
    <row r="323" spans="1:6" x14ac:dyDescent="0.2">
      <c r="A323" s="26" t="s">
        <v>271</v>
      </c>
      <c r="B323" s="27">
        <v>1400</v>
      </c>
      <c r="C323" s="28">
        <v>1</v>
      </c>
      <c r="D323" s="29">
        <f>Table8[[#This Row],[Cost]]*Table8[[#This Row],[Quantity]]</f>
        <v>1400</v>
      </c>
      <c r="E323" s="32">
        <v>3</v>
      </c>
      <c r="F323" s="46"/>
    </row>
    <row r="324" spans="1:6" x14ac:dyDescent="0.2">
      <c r="A324" s="26" t="s">
        <v>272</v>
      </c>
      <c r="B324" s="27">
        <v>1400</v>
      </c>
      <c r="C324" s="28">
        <v>1</v>
      </c>
      <c r="D324" s="29">
        <f>Table8[[#This Row],[Cost]]*Table8[[#This Row],[Quantity]]</f>
        <v>1400</v>
      </c>
      <c r="E324" s="32">
        <v>3</v>
      </c>
      <c r="F324" s="46"/>
    </row>
    <row r="325" spans="1:6" x14ac:dyDescent="0.2">
      <c r="A325" s="26" t="s">
        <v>273</v>
      </c>
      <c r="B325" s="27">
        <v>1400</v>
      </c>
      <c r="C325" s="28">
        <v>1</v>
      </c>
      <c r="D325" s="29">
        <f>Table8[[#This Row],[Cost]]*Table8[[#This Row],[Quantity]]</f>
        <v>1400</v>
      </c>
      <c r="E325" s="32">
        <v>3</v>
      </c>
      <c r="F325" s="46"/>
    </row>
    <row r="326" spans="1:6" x14ac:dyDescent="0.2">
      <c r="A326" s="26" t="s">
        <v>274</v>
      </c>
      <c r="B326" s="27">
        <v>1400</v>
      </c>
      <c r="C326" s="28">
        <v>1</v>
      </c>
      <c r="D326" s="29">
        <f>Table8[[#This Row],[Cost]]*Table8[[#This Row],[Quantity]]</f>
        <v>1400</v>
      </c>
      <c r="E326" s="32">
        <v>3</v>
      </c>
      <c r="F326" s="46"/>
    </row>
    <row r="327" spans="1:6" x14ac:dyDescent="0.2">
      <c r="A327" s="26" t="s">
        <v>275</v>
      </c>
      <c r="B327" s="27">
        <v>1400</v>
      </c>
      <c r="C327" s="28">
        <v>1</v>
      </c>
      <c r="D327" s="29">
        <f>Table8[[#This Row],[Cost]]*Table8[[#This Row],[Quantity]]</f>
        <v>1400</v>
      </c>
      <c r="E327" s="32">
        <v>3</v>
      </c>
      <c r="F327" s="46"/>
    </row>
    <row r="328" spans="1:6" x14ac:dyDescent="0.2">
      <c r="A328" s="26"/>
      <c r="B328" s="27"/>
      <c r="C328" s="28"/>
      <c r="D328" s="29"/>
      <c r="E328" s="30"/>
      <c r="F328" s="46"/>
    </row>
    <row r="329" spans="1:6" x14ac:dyDescent="0.2">
      <c r="A329" s="39" t="s">
        <v>7</v>
      </c>
      <c r="B329" s="40"/>
      <c r="C329" s="41"/>
      <c r="D329" s="42">
        <f>SUM(D311:D318,D320:D327)</f>
        <v>20000</v>
      </c>
      <c r="E329" s="43"/>
      <c r="F329" s="44">
        <f>SUM(F311:F327)</f>
        <v>0</v>
      </c>
    </row>
    <row r="330" spans="1:6" x14ac:dyDescent="0.2">
      <c r="A330" s="26"/>
      <c r="B330" s="27"/>
      <c r="C330" s="28"/>
      <c r="D330" s="29"/>
      <c r="E330" s="30"/>
      <c r="F330" s="46"/>
    </row>
    <row r="331" spans="1:6" x14ac:dyDescent="0.2">
      <c r="A331" s="18" t="s">
        <v>181</v>
      </c>
      <c r="B331" s="19"/>
      <c r="C331" s="20"/>
      <c r="D331" s="21"/>
      <c r="E331" s="22"/>
      <c r="F331" s="23"/>
    </row>
    <row r="332" spans="1:6" x14ac:dyDescent="0.2">
      <c r="A332" s="39"/>
      <c r="B332" s="40"/>
      <c r="C332" s="41"/>
      <c r="D332" s="42"/>
      <c r="E332" s="43"/>
      <c r="F332" s="47"/>
    </row>
    <row r="333" spans="1:6" x14ac:dyDescent="0.2">
      <c r="A333" s="60" t="s">
        <v>48</v>
      </c>
      <c r="B333" s="61">
        <v>450</v>
      </c>
      <c r="C333" s="62">
        <v>20</v>
      </c>
      <c r="D333" s="63">
        <f>Table8[[#This Row],[Cost]]*Table8[[#This Row],[Quantity]]</f>
        <v>9000</v>
      </c>
      <c r="E333" s="64">
        <v>6</v>
      </c>
      <c r="F333" s="65">
        <v>1500</v>
      </c>
    </row>
    <row r="334" spans="1:6" x14ac:dyDescent="0.2">
      <c r="A334" s="60" t="s">
        <v>182</v>
      </c>
      <c r="B334" s="61">
        <v>500</v>
      </c>
      <c r="C334" s="62">
        <v>2</v>
      </c>
      <c r="D334" s="63">
        <f>Table8[[#This Row],[Cost]]*Table8[[#This Row],[Quantity]]</f>
        <v>1000</v>
      </c>
      <c r="E334" s="64">
        <v>6</v>
      </c>
      <c r="F334" s="65">
        <v>166.66666666666666</v>
      </c>
    </row>
    <row r="335" spans="1:6" x14ac:dyDescent="0.2">
      <c r="A335" s="26" t="s">
        <v>183</v>
      </c>
      <c r="B335" s="27">
        <v>7500</v>
      </c>
      <c r="C335" s="28">
        <v>1</v>
      </c>
      <c r="D335" s="29">
        <f>Table8[[#This Row],[Cost]]*Table8[[#This Row],[Quantity]]</f>
        <v>7500</v>
      </c>
      <c r="E335" s="30">
        <v>5</v>
      </c>
      <c r="F335" s="46"/>
    </row>
    <row r="336" spans="1:6" x14ac:dyDescent="0.2">
      <c r="A336" s="26" t="s">
        <v>184</v>
      </c>
      <c r="B336" s="27">
        <v>2000</v>
      </c>
      <c r="C336" s="28">
        <v>1</v>
      </c>
      <c r="D336" s="29">
        <f>Table8[[#This Row],[Cost]]*Table8[[#This Row],[Quantity]]</f>
        <v>2000</v>
      </c>
      <c r="E336" s="30">
        <v>5</v>
      </c>
      <c r="F336" s="46"/>
    </row>
    <row r="337" spans="1:6" x14ac:dyDescent="0.2">
      <c r="A337" s="39"/>
      <c r="B337" s="40"/>
      <c r="C337" s="41"/>
      <c r="D337" s="42"/>
      <c r="E337" s="43"/>
      <c r="F337" s="47"/>
    </row>
    <row r="338" spans="1:6" x14ac:dyDescent="0.2">
      <c r="A338" s="39" t="s">
        <v>7</v>
      </c>
      <c r="B338" s="40"/>
      <c r="C338" s="41"/>
      <c r="D338" s="42">
        <f>SUM(D333:D336)</f>
        <v>19500</v>
      </c>
      <c r="E338" s="43"/>
      <c r="F338" s="44">
        <f>SUM(F333:F336)</f>
        <v>1666.6666666666667</v>
      </c>
    </row>
    <row r="339" spans="1:6" x14ac:dyDescent="0.2">
      <c r="A339" s="11"/>
      <c r="B339" s="24"/>
      <c r="C339" s="12"/>
      <c r="D339" s="25"/>
      <c r="E339" s="16"/>
      <c r="F339" s="14"/>
    </row>
    <row r="340" spans="1:6" x14ac:dyDescent="0.2">
      <c r="A340" s="18" t="s">
        <v>185</v>
      </c>
      <c r="B340" s="19"/>
      <c r="C340" s="20"/>
      <c r="D340" s="21"/>
      <c r="E340" s="22"/>
      <c r="F340" s="23"/>
    </row>
    <row r="341" spans="1:6" x14ac:dyDescent="0.2">
      <c r="A341" s="39"/>
      <c r="B341" s="24"/>
      <c r="C341" s="12"/>
      <c r="D341" s="25"/>
      <c r="E341" s="16"/>
      <c r="F341" s="14"/>
    </row>
    <row r="342" spans="1:6" x14ac:dyDescent="0.2">
      <c r="A342" s="60" t="s">
        <v>186</v>
      </c>
      <c r="B342" s="61">
        <v>700</v>
      </c>
      <c r="C342" s="62">
        <v>1</v>
      </c>
      <c r="D342" s="63">
        <f>Table8[[#This Row],[Cost]]*Table8[[#This Row],[Quantity]]</f>
        <v>700</v>
      </c>
      <c r="E342" s="64">
        <v>6</v>
      </c>
      <c r="F342" s="65">
        <v>116.66666666666667</v>
      </c>
    </row>
    <row r="343" spans="1:6" x14ac:dyDescent="0.2">
      <c r="A343" s="95" t="s">
        <v>187</v>
      </c>
      <c r="B343" s="61">
        <v>900</v>
      </c>
      <c r="C343" s="62">
        <v>1</v>
      </c>
      <c r="D343" s="63">
        <f>Table8[[#This Row],[Cost]]*Table8[[#This Row],[Quantity]]</f>
        <v>900</v>
      </c>
      <c r="E343" s="64">
        <v>6</v>
      </c>
      <c r="F343" s="65">
        <v>150</v>
      </c>
    </row>
    <row r="344" spans="1:6" x14ac:dyDescent="0.2">
      <c r="A344" s="95" t="s">
        <v>188</v>
      </c>
      <c r="B344" s="61">
        <v>850</v>
      </c>
      <c r="C344" s="62">
        <v>1</v>
      </c>
      <c r="D344" s="63">
        <f>Table8[[#This Row],[Cost]]*Table8[[#This Row],[Quantity]]</f>
        <v>850</v>
      </c>
      <c r="E344" s="64">
        <v>6</v>
      </c>
      <c r="F344" s="65">
        <v>141.66666666666666</v>
      </c>
    </row>
    <row r="345" spans="1:6" x14ac:dyDescent="0.2">
      <c r="A345" s="60" t="s">
        <v>189</v>
      </c>
      <c r="B345" s="61">
        <v>800</v>
      </c>
      <c r="C345" s="62">
        <v>1</v>
      </c>
      <c r="D345" s="63">
        <f>Table8[[#This Row],[Cost]]*Table8[[#This Row],[Quantity]]</f>
        <v>800</v>
      </c>
      <c r="E345" s="64">
        <v>6</v>
      </c>
      <c r="F345" s="65">
        <v>133.33333333333334</v>
      </c>
    </row>
    <row r="346" spans="1:6" x14ac:dyDescent="0.2">
      <c r="A346" s="26" t="s">
        <v>190</v>
      </c>
      <c r="B346" s="27">
        <v>14000</v>
      </c>
      <c r="C346" s="28">
        <v>1</v>
      </c>
      <c r="D346" s="29">
        <f>Table8[[#This Row],[Cost]]*Table8[[#This Row],[Quantity]]</f>
        <v>14000</v>
      </c>
      <c r="E346" s="30">
        <v>6</v>
      </c>
      <c r="F346" s="31"/>
    </row>
    <row r="347" spans="1:6" x14ac:dyDescent="0.2">
      <c r="A347" s="66" t="s">
        <v>191</v>
      </c>
      <c r="B347" s="67">
        <v>2500</v>
      </c>
      <c r="C347" s="68">
        <v>1</v>
      </c>
      <c r="D347" s="69">
        <f>Table8[[#This Row],[Cost]]*Table8[[#This Row],[Quantity]]</f>
        <v>2500</v>
      </c>
      <c r="E347" s="70">
        <v>1</v>
      </c>
      <c r="F347" s="71">
        <v>2500</v>
      </c>
    </row>
    <row r="348" spans="1:6" x14ac:dyDescent="0.2">
      <c r="A348" s="26" t="s">
        <v>192</v>
      </c>
      <c r="B348" s="27">
        <v>3000</v>
      </c>
      <c r="C348" s="28">
        <v>1</v>
      </c>
      <c r="D348" s="29">
        <f>Table8[[#This Row],[Cost]]*Table8[[#This Row],[Quantity]]</f>
        <v>3000</v>
      </c>
      <c r="E348" s="30"/>
      <c r="F348" s="46"/>
    </row>
    <row r="349" spans="1:6" x14ac:dyDescent="0.2">
      <c r="A349" s="11"/>
      <c r="B349" s="24"/>
      <c r="C349" s="12"/>
      <c r="D349" s="25"/>
      <c r="E349" s="16"/>
      <c r="F349" s="14"/>
    </row>
    <row r="350" spans="1:6" x14ac:dyDescent="0.2">
      <c r="A350" s="39" t="s">
        <v>7</v>
      </c>
      <c r="B350" s="40"/>
      <c r="C350" s="41"/>
      <c r="D350" s="42">
        <f>SUM(D342:D348)</f>
        <v>22750</v>
      </c>
      <c r="E350" s="43"/>
      <c r="F350" s="44">
        <f>SUM(F342:F348)</f>
        <v>3041.666666666667</v>
      </c>
    </row>
    <row r="351" spans="1:6" x14ac:dyDescent="0.2">
      <c r="A351" s="11"/>
      <c r="B351" s="24"/>
      <c r="C351" s="12"/>
      <c r="D351" s="25"/>
      <c r="E351" s="16"/>
      <c r="F351" s="14"/>
    </row>
    <row r="352" spans="1:6" x14ac:dyDescent="0.2">
      <c r="A352" s="18" t="s">
        <v>67</v>
      </c>
      <c r="B352" s="19"/>
      <c r="C352" s="20"/>
      <c r="D352" s="21"/>
      <c r="E352" s="22"/>
      <c r="F352" s="23"/>
    </row>
    <row r="353" spans="1:6" x14ac:dyDescent="0.2">
      <c r="A353" s="11"/>
      <c r="B353" s="24"/>
      <c r="C353" s="12"/>
      <c r="D353" s="25"/>
      <c r="E353" s="16"/>
      <c r="F353" s="14"/>
    </row>
    <row r="354" spans="1:6" x14ac:dyDescent="0.2">
      <c r="A354" s="26" t="s">
        <v>193</v>
      </c>
      <c r="B354" s="85">
        <v>5500</v>
      </c>
      <c r="C354" s="86">
        <v>1</v>
      </c>
      <c r="D354" s="29">
        <f>Table8[[#This Row],[Cost]]*Table8[[#This Row],[Quantity]]</f>
        <v>5500</v>
      </c>
      <c r="E354" s="87">
        <v>6</v>
      </c>
      <c r="F354" s="88">
        <v>5500</v>
      </c>
    </row>
    <row r="355" spans="1:6" x14ac:dyDescent="0.2">
      <c r="A355" s="66" t="s">
        <v>194</v>
      </c>
      <c r="B355" s="67">
        <v>800</v>
      </c>
      <c r="C355" s="68">
        <v>1</v>
      </c>
      <c r="D355" s="69">
        <f>Table8[[#This Row],[Cost]]*Table8[[#This Row],[Quantity]]</f>
        <v>800</v>
      </c>
      <c r="E355" s="70">
        <v>1</v>
      </c>
      <c r="F355" s="71">
        <v>800</v>
      </c>
    </row>
    <row r="356" spans="1:6" x14ac:dyDescent="0.2">
      <c r="A356" s="26" t="s">
        <v>195</v>
      </c>
      <c r="B356" s="85">
        <v>5500</v>
      </c>
      <c r="C356" s="86">
        <v>1</v>
      </c>
      <c r="D356" s="29">
        <f>Table8[[#This Row],[Cost]]*Table8[[#This Row],[Quantity]]</f>
        <v>5500</v>
      </c>
      <c r="E356" s="87">
        <v>6</v>
      </c>
      <c r="F356" s="88">
        <v>5500</v>
      </c>
    </row>
    <row r="357" spans="1:6" x14ac:dyDescent="0.2">
      <c r="A357" s="66" t="s">
        <v>196</v>
      </c>
      <c r="B357" s="67">
        <v>800</v>
      </c>
      <c r="C357" s="68">
        <v>1</v>
      </c>
      <c r="D357" s="69">
        <f>Table8[[#This Row],[Cost]]*Table8[[#This Row],[Quantity]]</f>
        <v>800</v>
      </c>
      <c r="E357" s="70">
        <v>1</v>
      </c>
      <c r="F357" s="71">
        <v>800</v>
      </c>
    </row>
    <row r="358" spans="1:6" x14ac:dyDescent="0.2">
      <c r="A358" s="26" t="s">
        <v>197</v>
      </c>
      <c r="B358" s="27">
        <v>5500</v>
      </c>
      <c r="C358" s="28">
        <v>1</v>
      </c>
      <c r="D358" s="29">
        <f>Table8[[#This Row],[Cost]]*Table8[[#This Row],[Quantity]]</f>
        <v>5500</v>
      </c>
      <c r="E358" s="30">
        <v>6</v>
      </c>
      <c r="F358" s="46">
        <v>5500</v>
      </c>
    </row>
    <row r="359" spans="1:6" x14ac:dyDescent="0.2">
      <c r="A359" s="66" t="s">
        <v>198</v>
      </c>
      <c r="B359" s="67">
        <v>800</v>
      </c>
      <c r="C359" s="68">
        <v>1</v>
      </c>
      <c r="D359" s="69">
        <f>Table8[[#This Row],[Cost]]*Table8[[#This Row],[Quantity]]</f>
        <v>800</v>
      </c>
      <c r="E359" s="70">
        <v>1</v>
      </c>
      <c r="F359" s="71">
        <v>800</v>
      </c>
    </row>
    <row r="360" spans="1:6" x14ac:dyDescent="0.2">
      <c r="A360" s="84" t="s">
        <v>199</v>
      </c>
      <c r="B360" s="85">
        <v>1300</v>
      </c>
      <c r="C360" s="86">
        <v>2</v>
      </c>
      <c r="D360" s="29">
        <f>Table8[[#This Row],[Cost]]*Table8[[#This Row],[Quantity]]</f>
        <v>2600</v>
      </c>
      <c r="E360" s="87">
        <v>5</v>
      </c>
      <c r="F360" s="133"/>
    </row>
    <row r="361" spans="1:6" x14ac:dyDescent="0.2">
      <c r="A361" s="84" t="s">
        <v>200</v>
      </c>
      <c r="B361" s="85">
        <v>89</v>
      </c>
      <c r="C361" s="86">
        <v>6</v>
      </c>
      <c r="D361" s="29">
        <f>Table8[[#This Row],[Cost]]*Table8[[#This Row],[Quantity]]</f>
        <v>534</v>
      </c>
      <c r="E361" s="87">
        <v>5</v>
      </c>
      <c r="F361" s="88">
        <v>534</v>
      </c>
    </row>
    <row r="362" spans="1:6" x14ac:dyDescent="0.2">
      <c r="A362" s="26" t="s">
        <v>201</v>
      </c>
      <c r="B362" s="27">
        <v>2500</v>
      </c>
      <c r="C362" s="28">
        <v>1</v>
      </c>
      <c r="D362" s="29">
        <f>Table8[[#This Row],[Cost]]*Table8[[#This Row],[Quantity]]</f>
        <v>2500</v>
      </c>
      <c r="E362" s="30">
        <v>4</v>
      </c>
      <c r="F362" s="46">
        <v>2500</v>
      </c>
    </row>
    <row r="363" spans="1:6" x14ac:dyDescent="0.2">
      <c r="A363" s="66" t="s">
        <v>202</v>
      </c>
      <c r="B363" s="67">
        <v>300</v>
      </c>
      <c r="C363" s="68">
        <v>1</v>
      </c>
      <c r="D363" s="69">
        <f>Table8[[#This Row],[Cost]]*Table8[[#This Row],[Quantity]]</f>
        <v>300</v>
      </c>
      <c r="E363" s="70">
        <v>1</v>
      </c>
      <c r="F363" s="71">
        <v>300</v>
      </c>
    </row>
    <row r="364" spans="1:6" x14ac:dyDescent="0.2">
      <c r="A364" s="26" t="s">
        <v>203</v>
      </c>
      <c r="B364" s="27">
        <v>2500</v>
      </c>
      <c r="C364" s="28">
        <v>1</v>
      </c>
      <c r="D364" s="29">
        <f>Table8[[#This Row],[Cost]]*Table8[[#This Row],[Quantity]]</f>
        <v>2500</v>
      </c>
      <c r="E364" s="30">
        <v>10</v>
      </c>
      <c r="F364" s="31"/>
    </row>
    <row r="365" spans="1:6" x14ac:dyDescent="0.2">
      <c r="A365" s="26" t="s">
        <v>204</v>
      </c>
      <c r="B365" s="27">
        <v>5600</v>
      </c>
      <c r="C365" s="28">
        <v>1</v>
      </c>
      <c r="D365" s="29">
        <f>Table8[[#This Row],[Cost]]*Table8[[#This Row],[Quantity]]</f>
        <v>5600</v>
      </c>
      <c r="E365" s="30">
        <v>5</v>
      </c>
      <c r="F365" s="46">
        <v>5600</v>
      </c>
    </row>
    <row r="366" spans="1:6" x14ac:dyDescent="0.2">
      <c r="A366" s="26" t="s">
        <v>205</v>
      </c>
      <c r="B366" s="27">
        <v>11000</v>
      </c>
      <c r="C366" s="28">
        <v>1</v>
      </c>
      <c r="D366" s="29">
        <f>Table8[[#This Row],[Cost]]*Table8[[#This Row],[Quantity]]</f>
        <v>11000</v>
      </c>
      <c r="E366" s="30">
        <v>5</v>
      </c>
      <c r="F366" s="31"/>
    </row>
    <row r="367" spans="1:6" x14ac:dyDescent="0.2">
      <c r="A367" s="26" t="s">
        <v>205</v>
      </c>
      <c r="B367" s="27">
        <v>2800</v>
      </c>
      <c r="C367" s="28">
        <v>1</v>
      </c>
      <c r="D367" s="29">
        <f>Table8[[#This Row],[Cost]]*Table8[[#This Row],[Quantity]]</f>
        <v>2800</v>
      </c>
      <c r="E367" s="30">
        <v>3</v>
      </c>
      <c r="F367" s="31"/>
    </row>
    <row r="368" spans="1:6" x14ac:dyDescent="0.2">
      <c r="A368" s="26" t="s">
        <v>206</v>
      </c>
      <c r="B368" s="27">
        <v>3500</v>
      </c>
      <c r="C368" s="28">
        <v>6</v>
      </c>
      <c r="D368" s="29">
        <f>Table8[[#This Row],[Cost]]*Table8[[#This Row],[Quantity]]</f>
        <v>21000</v>
      </c>
      <c r="E368" s="30">
        <v>5</v>
      </c>
      <c r="F368" s="46">
        <v>21000</v>
      </c>
    </row>
    <row r="369" spans="1:6" x14ac:dyDescent="0.2">
      <c r="A369" s="66" t="s">
        <v>79</v>
      </c>
      <c r="B369" s="67">
        <v>2500</v>
      </c>
      <c r="C369" s="68">
        <v>1</v>
      </c>
      <c r="D369" s="69">
        <f>Table8[[#This Row],[Cost]]*Table8[[#This Row],[Quantity]]</f>
        <v>2500</v>
      </c>
      <c r="E369" s="70">
        <v>1</v>
      </c>
      <c r="F369" s="71">
        <v>2500</v>
      </c>
    </row>
    <row r="370" spans="1:6" x14ac:dyDescent="0.2">
      <c r="A370" s="26" t="s">
        <v>207</v>
      </c>
      <c r="B370" s="27">
        <v>3500</v>
      </c>
      <c r="C370" s="28">
        <v>6</v>
      </c>
      <c r="D370" s="29">
        <f>Table8[[#This Row],[Cost]]*Table8[[#This Row],[Quantity]]</f>
        <v>21000</v>
      </c>
      <c r="E370" s="30">
        <v>5</v>
      </c>
      <c r="F370" s="46">
        <v>21000</v>
      </c>
    </row>
    <row r="371" spans="1:6" x14ac:dyDescent="0.2">
      <c r="A371" s="66" t="s">
        <v>208</v>
      </c>
      <c r="B371" s="67">
        <v>4500</v>
      </c>
      <c r="C371" s="68">
        <v>1</v>
      </c>
      <c r="D371" s="69">
        <f>Table8[[#This Row],[Cost]]*Table8[[#This Row],[Quantity]]</f>
        <v>4500</v>
      </c>
      <c r="E371" s="70">
        <v>1</v>
      </c>
      <c r="F371" s="71">
        <v>4500</v>
      </c>
    </row>
    <row r="372" spans="1:6" x14ac:dyDescent="0.2">
      <c r="A372" s="49"/>
      <c r="B372" s="50"/>
      <c r="C372" s="51"/>
      <c r="D372" s="52"/>
      <c r="E372" s="53"/>
      <c r="F372" s="54"/>
    </row>
    <row r="373" spans="1:6" x14ac:dyDescent="0.2">
      <c r="A373" s="39" t="s">
        <v>7</v>
      </c>
      <c r="B373" s="40"/>
      <c r="C373" s="41"/>
      <c r="D373" s="42">
        <f>SUM(D354:D371)</f>
        <v>95734</v>
      </c>
      <c r="E373" s="43"/>
      <c r="F373" s="44">
        <f>SUM(F354:F371)</f>
        <v>76834</v>
      </c>
    </row>
    <row r="374" spans="1:6" x14ac:dyDescent="0.2">
      <c r="A374" s="39"/>
      <c r="B374" s="40"/>
      <c r="C374" s="41"/>
      <c r="D374" s="42"/>
      <c r="E374" s="43"/>
      <c r="F374" s="47"/>
    </row>
    <row r="375" spans="1:6" x14ac:dyDescent="0.2">
      <c r="A375" s="18" t="s">
        <v>209</v>
      </c>
      <c r="B375" s="96"/>
      <c r="C375" s="97"/>
      <c r="D375" s="98"/>
      <c r="E375" s="99"/>
      <c r="F375" s="100"/>
    </row>
    <row r="376" spans="1:6" x14ac:dyDescent="0.2">
      <c r="A376" s="39"/>
      <c r="B376" s="40"/>
      <c r="C376" s="41"/>
      <c r="D376" s="42"/>
      <c r="E376" s="43"/>
      <c r="F376" s="47"/>
    </row>
    <row r="377" spans="1:6" x14ac:dyDescent="0.2">
      <c r="A377" s="26" t="s">
        <v>210</v>
      </c>
      <c r="B377" s="27">
        <v>200000</v>
      </c>
      <c r="C377" s="28">
        <v>1</v>
      </c>
      <c r="D377" s="29">
        <f>Table8[[#This Row],[Cost]]*Table8[[#This Row],[Quantity]]</f>
        <v>200000</v>
      </c>
      <c r="E377" s="30">
        <v>10</v>
      </c>
      <c r="F377" s="46">
        <v>20000</v>
      </c>
    </row>
    <row r="378" spans="1:6" x14ac:dyDescent="0.2">
      <c r="A378" s="78" t="s">
        <v>211</v>
      </c>
      <c r="B378" s="79">
        <v>10000</v>
      </c>
      <c r="C378" s="80">
        <v>1</v>
      </c>
      <c r="D378" s="81">
        <f>Table8[[#This Row],[Cost]]*Table8[[#This Row],[Quantity]]</f>
        <v>10000</v>
      </c>
      <c r="E378" s="82">
        <v>1</v>
      </c>
      <c r="F378" s="83">
        <v>10000</v>
      </c>
    </row>
    <row r="379" spans="1:6" x14ac:dyDescent="0.2">
      <c r="A379" s="101" t="s">
        <v>212</v>
      </c>
      <c r="B379" s="27">
        <v>6500</v>
      </c>
      <c r="C379" s="28">
        <v>1</v>
      </c>
      <c r="D379" s="29">
        <f>Table8[[#This Row],[Cost]]*Table8[[#This Row],[Quantity]]</f>
        <v>6500</v>
      </c>
      <c r="E379" s="30">
        <v>6</v>
      </c>
      <c r="F379" s="46"/>
    </row>
    <row r="380" spans="1:6" x14ac:dyDescent="0.2">
      <c r="A380" s="66" t="s">
        <v>213</v>
      </c>
      <c r="B380" s="67">
        <v>500</v>
      </c>
      <c r="C380" s="68">
        <v>1</v>
      </c>
      <c r="D380" s="69">
        <f>Table8[[#This Row],[Cost]]*Table8[[#This Row],[Quantity]]</f>
        <v>500</v>
      </c>
      <c r="E380" s="70">
        <v>1</v>
      </c>
      <c r="F380" s="71">
        <v>500</v>
      </c>
    </row>
    <row r="381" spans="1:6" x14ac:dyDescent="0.2">
      <c r="A381" s="101" t="s">
        <v>214</v>
      </c>
      <c r="B381" s="27">
        <v>900</v>
      </c>
      <c r="C381" s="28">
        <v>1</v>
      </c>
      <c r="D381" s="29">
        <f>Table8[[#This Row],[Cost]]*Table8[[#This Row],[Quantity]]</f>
        <v>900</v>
      </c>
      <c r="E381" s="30">
        <v>6</v>
      </c>
      <c r="F381" s="31"/>
    </row>
    <row r="382" spans="1:6" x14ac:dyDescent="0.2">
      <c r="A382" s="66" t="s">
        <v>215</v>
      </c>
      <c r="B382" s="67">
        <v>250</v>
      </c>
      <c r="C382" s="68">
        <v>1</v>
      </c>
      <c r="D382" s="69">
        <f>Table8[[#This Row],[Cost]]*Table8[[#This Row],[Quantity]]</f>
        <v>250</v>
      </c>
      <c r="E382" s="70">
        <v>1</v>
      </c>
      <c r="F382" s="71">
        <v>250</v>
      </c>
    </row>
    <row r="383" spans="1:6" x14ac:dyDescent="0.2">
      <c r="A383" s="101" t="s">
        <v>216</v>
      </c>
      <c r="B383" s="27">
        <v>900</v>
      </c>
      <c r="C383" s="28">
        <v>1</v>
      </c>
      <c r="D383" s="29">
        <f>Table8[[#This Row],[Cost]]*Table8[[#This Row],[Quantity]]</f>
        <v>900</v>
      </c>
      <c r="E383" s="30">
        <v>6</v>
      </c>
      <c r="F383" s="31"/>
    </row>
    <row r="384" spans="1:6" x14ac:dyDescent="0.2">
      <c r="A384" s="66" t="s">
        <v>217</v>
      </c>
      <c r="B384" s="67">
        <v>250</v>
      </c>
      <c r="C384" s="68">
        <v>1</v>
      </c>
      <c r="D384" s="69">
        <f>Table8[[#This Row],[Cost]]*Table8[[#This Row],[Quantity]]</f>
        <v>250</v>
      </c>
      <c r="E384" s="70">
        <v>1</v>
      </c>
      <c r="F384" s="71">
        <v>250</v>
      </c>
    </row>
    <row r="385" spans="1:6" x14ac:dyDescent="0.2">
      <c r="A385" s="26" t="s">
        <v>218</v>
      </c>
      <c r="B385" s="27">
        <v>750</v>
      </c>
      <c r="C385" s="28">
        <v>5</v>
      </c>
      <c r="D385" s="29">
        <f>Table8[[#This Row],[Cost]]*Table8[[#This Row],[Quantity]]</f>
        <v>3750</v>
      </c>
      <c r="E385" s="30">
        <v>10</v>
      </c>
      <c r="F385" s="31"/>
    </row>
    <row r="386" spans="1:6" x14ac:dyDescent="0.2">
      <c r="A386" s="72" t="s">
        <v>219</v>
      </c>
      <c r="B386" s="73">
        <v>200</v>
      </c>
      <c r="C386" s="74">
        <v>12</v>
      </c>
      <c r="D386" s="75">
        <f>Table8[[#This Row],[Cost]]*Table8[[#This Row],[Quantity]]</f>
        <v>2400</v>
      </c>
      <c r="E386" s="76">
        <v>1</v>
      </c>
      <c r="F386" s="77">
        <v>2400</v>
      </c>
    </row>
    <row r="387" spans="1:6" x14ac:dyDescent="0.2">
      <c r="A387" s="26"/>
      <c r="B387" s="27"/>
      <c r="C387" s="28"/>
      <c r="D387" s="29"/>
      <c r="E387" s="30"/>
      <c r="F387" s="31"/>
    </row>
    <row r="388" spans="1:6" x14ac:dyDescent="0.2">
      <c r="A388" s="39" t="s">
        <v>7</v>
      </c>
      <c r="B388" s="40"/>
      <c r="C388" s="41"/>
      <c r="D388" s="42">
        <f>SUM(D377:D386)</f>
        <v>225450</v>
      </c>
      <c r="E388" s="43"/>
      <c r="F388" s="44">
        <f>SUM(F377:F386)</f>
        <v>33400</v>
      </c>
    </row>
    <row r="389" spans="1:6" x14ac:dyDescent="0.2">
      <c r="A389" s="11"/>
      <c r="B389" s="24"/>
      <c r="C389" s="12"/>
      <c r="D389" s="25"/>
      <c r="E389" s="16"/>
      <c r="F389" s="14"/>
    </row>
    <row r="390" spans="1:6" x14ac:dyDescent="0.2">
      <c r="A390" s="18" t="s">
        <v>107</v>
      </c>
      <c r="B390" s="19"/>
      <c r="C390" s="20"/>
      <c r="D390" s="21"/>
      <c r="E390" s="22"/>
      <c r="F390" s="23"/>
    </row>
    <row r="391" spans="1:6" x14ac:dyDescent="0.2">
      <c r="A391" s="11"/>
      <c r="B391" s="24"/>
      <c r="C391" s="12"/>
      <c r="D391" s="25"/>
      <c r="E391" s="16"/>
      <c r="F391" s="14"/>
    </row>
    <row r="392" spans="1:6" x14ac:dyDescent="0.2">
      <c r="A392" s="26" t="s">
        <v>220</v>
      </c>
      <c r="B392" s="27">
        <v>19000</v>
      </c>
      <c r="C392" s="28">
        <v>1</v>
      </c>
      <c r="D392" s="29">
        <f>Table8[[#This Row],[Cost]]*Table8[[#This Row],[Quantity]]</f>
        <v>19000</v>
      </c>
      <c r="E392" s="30">
        <v>5</v>
      </c>
      <c r="F392" s="46"/>
    </row>
    <row r="393" spans="1:6" x14ac:dyDescent="0.2">
      <c r="A393" s="66" t="s">
        <v>221</v>
      </c>
      <c r="B393" s="67">
        <v>19000</v>
      </c>
      <c r="C393" s="68">
        <v>1</v>
      </c>
      <c r="D393" s="69">
        <f>Table8[[#This Row],[Cost]]*Table8[[#This Row],[Quantity]]</f>
        <v>19000</v>
      </c>
      <c r="E393" s="70">
        <v>1</v>
      </c>
      <c r="F393" s="71">
        <v>19000</v>
      </c>
    </row>
    <row r="394" spans="1:6" x14ac:dyDescent="0.2">
      <c r="A394" s="26" t="s">
        <v>222</v>
      </c>
      <c r="B394" s="27">
        <v>20000</v>
      </c>
      <c r="C394" s="28">
        <v>1</v>
      </c>
      <c r="D394" s="29">
        <f>Table8[[#This Row],[Cost]]*Table8[[#This Row],[Quantity]]</f>
        <v>20000</v>
      </c>
      <c r="E394" s="30">
        <v>10</v>
      </c>
      <c r="F394" s="31"/>
    </row>
    <row r="395" spans="1:6" x14ac:dyDescent="0.2">
      <c r="A395" s="84" t="s">
        <v>223</v>
      </c>
      <c r="B395" s="27">
        <v>17701</v>
      </c>
      <c r="C395" s="28">
        <v>1</v>
      </c>
      <c r="D395" s="29">
        <f>Table8[[#This Row],[Cost]]*Table8[[#This Row],[Quantity]]</f>
        <v>17701</v>
      </c>
      <c r="E395" s="30">
        <v>10</v>
      </c>
      <c r="F395" s="31"/>
    </row>
    <row r="396" spans="1:6" x14ac:dyDescent="0.2">
      <c r="A396" s="84" t="s">
        <v>224</v>
      </c>
      <c r="B396" s="27">
        <v>4563</v>
      </c>
      <c r="C396" s="28">
        <v>1</v>
      </c>
      <c r="D396" s="29">
        <f>Table8[[#This Row],[Cost]]*Table8[[#This Row],[Quantity]]</f>
        <v>4563</v>
      </c>
      <c r="E396" s="30">
        <v>10</v>
      </c>
      <c r="F396" s="31"/>
    </row>
    <row r="397" spans="1:6" x14ac:dyDescent="0.2">
      <c r="A397" s="84" t="s">
        <v>225</v>
      </c>
      <c r="B397" s="27">
        <v>4975</v>
      </c>
      <c r="C397" s="28">
        <v>8</v>
      </c>
      <c r="D397" s="29">
        <f>Table8[[#This Row],[Cost]]*Table8[[#This Row],[Quantity]]</f>
        <v>39800</v>
      </c>
      <c r="E397" s="30">
        <v>10</v>
      </c>
      <c r="F397" s="31"/>
    </row>
    <row r="398" spans="1:6" x14ac:dyDescent="0.2">
      <c r="A398" s="26" t="s">
        <v>226</v>
      </c>
      <c r="B398" s="27">
        <v>2899</v>
      </c>
      <c r="C398" s="28">
        <v>2</v>
      </c>
      <c r="D398" s="29">
        <f>Table8[[#This Row],[Cost]]*Table8[[#This Row],[Quantity]]</f>
        <v>5798</v>
      </c>
      <c r="E398" s="30">
        <v>10</v>
      </c>
      <c r="F398" s="31"/>
    </row>
    <row r="399" spans="1:6" x14ac:dyDescent="0.2">
      <c r="A399" s="66" t="s">
        <v>227</v>
      </c>
      <c r="B399" s="67">
        <v>37000</v>
      </c>
      <c r="C399" s="68">
        <v>1</v>
      </c>
      <c r="D399" s="69">
        <f>Table8[[#This Row],[Cost]]*Table8[[#This Row],[Quantity]]</f>
        <v>37000</v>
      </c>
      <c r="E399" s="70">
        <v>1</v>
      </c>
      <c r="F399" s="71">
        <v>37000</v>
      </c>
    </row>
    <row r="400" spans="1:6" x14ac:dyDescent="0.2">
      <c r="A400" s="26" t="s">
        <v>228</v>
      </c>
      <c r="B400" s="27">
        <v>1999</v>
      </c>
      <c r="C400" s="28">
        <v>2</v>
      </c>
      <c r="D400" s="29">
        <f>Table8[[#This Row],[Cost]]*Table8[[#This Row],[Quantity]]</f>
        <v>3998</v>
      </c>
      <c r="E400" s="30">
        <v>4</v>
      </c>
      <c r="F400" s="46">
        <v>3998</v>
      </c>
    </row>
    <row r="401" spans="1:6" x14ac:dyDescent="0.2">
      <c r="A401" s="66" t="s">
        <v>229</v>
      </c>
      <c r="B401" s="67">
        <v>800</v>
      </c>
      <c r="C401" s="68">
        <v>2</v>
      </c>
      <c r="D401" s="69">
        <f>Table8[[#This Row],[Cost]]*Table8[[#This Row],[Quantity]]</f>
        <v>1600</v>
      </c>
      <c r="E401" s="70">
        <v>1</v>
      </c>
      <c r="F401" s="71">
        <v>1600</v>
      </c>
    </row>
    <row r="402" spans="1:6" x14ac:dyDescent="0.2">
      <c r="A402" s="66" t="s">
        <v>108</v>
      </c>
      <c r="B402" s="67">
        <v>700</v>
      </c>
      <c r="C402" s="68">
        <v>2</v>
      </c>
      <c r="D402" s="69">
        <f>Table8[[#This Row],[Cost]]*Table8[[#This Row],[Quantity]]</f>
        <v>1400</v>
      </c>
      <c r="E402" s="70">
        <v>1</v>
      </c>
      <c r="F402" s="71">
        <v>1400</v>
      </c>
    </row>
    <row r="403" spans="1:6" x14ac:dyDescent="0.2">
      <c r="A403" s="26" t="s">
        <v>230</v>
      </c>
      <c r="B403" s="27">
        <v>6000</v>
      </c>
      <c r="C403" s="28">
        <v>2</v>
      </c>
      <c r="D403" s="29">
        <f>Table8[[#This Row],[Cost]]*Table8[[#This Row],[Quantity]]</f>
        <v>12000</v>
      </c>
      <c r="E403" s="30">
        <v>5</v>
      </c>
      <c r="F403" s="46"/>
    </row>
    <row r="404" spans="1:6" x14ac:dyDescent="0.2">
      <c r="A404" s="66" t="s">
        <v>231</v>
      </c>
      <c r="B404" s="67">
        <v>2000</v>
      </c>
      <c r="C404" s="68">
        <v>2</v>
      </c>
      <c r="D404" s="69">
        <f>Table8[[#This Row],[Cost]]*Table8[[#This Row],[Quantity]]</f>
        <v>4000</v>
      </c>
      <c r="E404" s="70">
        <v>1</v>
      </c>
      <c r="F404" s="71">
        <v>4000</v>
      </c>
    </row>
    <row r="405" spans="1:6" x14ac:dyDescent="0.2">
      <c r="A405" s="26"/>
      <c r="B405" s="27"/>
      <c r="C405" s="28"/>
      <c r="D405" s="29"/>
      <c r="E405" s="30"/>
      <c r="F405" s="31"/>
    </row>
    <row r="406" spans="1:6" x14ac:dyDescent="0.2">
      <c r="A406" s="39" t="s">
        <v>7</v>
      </c>
      <c r="B406" s="40"/>
      <c r="C406" s="41"/>
      <c r="D406" s="42">
        <f>SUM(D392:D404)</f>
        <v>185860</v>
      </c>
      <c r="E406" s="43"/>
      <c r="F406" s="44">
        <f>SUM(F392:F404)</f>
        <v>66998</v>
      </c>
    </row>
    <row r="407" spans="1:6" x14ac:dyDescent="0.2">
      <c r="A407" s="11"/>
      <c r="B407" s="24"/>
      <c r="C407" s="12"/>
      <c r="D407" s="25"/>
      <c r="E407" s="16"/>
      <c r="F407" s="14"/>
    </row>
    <row r="408" spans="1:6" x14ac:dyDescent="0.2">
      <c r="A408" s="18" t="s">
        <v>84</v>
      </c>
      <c r="B408" s="19"/>
      <c r="C408" s="20"/>
      <c r="D408" s="21"/>
      <c r="E408" s="22"/>
      <c r="F408" s="23"/>
    </row>
    <row r="409" spans="1:6" x14ac:dyDescent="0.2">
      <c r="A409" s="11"/>
      <c r="B409" s="24"/>
      <c r="C409" s="12"/>
      <c r="D409" s="25"/>
      <c r="E409" s="16"/>
      <c r="F409" s="14"/>
    </row>
    <row r="410" spans="1:6" x14ac:dyDescent="0.2">
      <c r="A410" s="84" t="s">
        <v>232</v>
      </c>
      <c r="B410" s="85">
        <v>5000</v>
      </c>
      <c r="C410" s="86">
        <v>1</v>
      </c>
      <c r="D410" s="132">
        <f>Table8[[#This Row],[Cost]]*Table8[[#This Row],[Quantity]]</f>
        <v>5000</v>
      </c>
      <c r="E410" s="87">
        <v>10</v>
      </c>
      <c r="F410" s="133"/>
    </row>
    <row r="411" spans="1:6" x14ac:dyDescent="0.2">
      <c r="A411" s="60" t="s">
        <v>233</v>
      </c>
      <c r="B411" s="61">
        <v>300</v>
      </c>
      <c r="C411" s="62">
        <v>1</v>
      </c>
      <c r="D411" s="63">
        <f>Table8[[#This Row],[Cost]]*Table8[[#This Row],[Quantity]]</f>
        <v>300</v>
      </c>
      <c r="E411" s="64">
        <v>6</v>
      </c>
      <c r="F411" s="65">
        <v>50</v>
      </c>
    </row>
    <row r="412" spans="1:6" x14ac:dyDescent="0.2">
      <c r="A412" s="60" t="s">
        <v>234</v>
      </c>
      <c r="B412" s="61">
        <v>400</v>
      </c>
      <c r="C412" s="62">
        <v>1</v>
      </c>
      <c r="D412" s="63">
        <f>Table8[[#This Row],[Cost]]*Table8[[#This Row],[Quantity]]</f>
        <v>400</v>
      </c>
      <c r="E412" s="64">
        <v>6</v>
      </c>
      <c r="F412" s="65">
        <v>66.666666666666671</v>
      </c>
    </row>
    <row r="413" spans="1:6" x14ac:dyDescent="0.2">
      <c r="A413" s="66" t="s">
        <v>235</v>
      </c>
      <c r="B413" s="67">
        <v>2000</v>
      </c>
      <c r="C413" s="68">
        <v>1</v>
      </c>
      <c r="D413" s="69">
        <f>Table8[[#This Row],[Cost]]*Table8[[#This Row],[Quantity]]</f>
        <v>2000</v>
      </c>
      <c r="E413" s="70">
        <v>1</v>
      </c>
      <c r="F413" s="71">
        <v>2000</v>
      </c>
    </row>
    <row r="414" spans="1:6" x14ac:dyDescent="0.2">
      <c r="A414" s="84"/>
      <c r="B414" s="85"/>
      <c r="C414" s="86"/>
      <c r="D414" s="132"/>
      <c r="E414" s="87"/>
      <c r="F414" s="133"/>
    </row>
    <row r="415" spans="1:6" x14ac:dyDescent="0.2">
      <c r="A415" s="39" t="s">
        <v>7</v>
      </c>
      <c r="B415" s="40"/>
      <c r="C415" s="41"/>
      <c r="D415" s="42">
        <f>SUM(D410:D413)</f>
        <v>7700</v>
      </c>
      <c r="E415" s="43"/>
      <c r="F415" s="44">
        <f>SUM(F410:F413)</f>
        <v>2116.6666666666665</v>
      </c>
    </row>
    <row r="416" spans="1:6" x14ac:dyDescent="0.2">
      <c r="A416" s="11"/>
      <c r="B416" s="24"/>
      <c r="C416" s="12"/>
      <c r="D416" s="25"/>
      <c r="E416" s="16"/>
      <c r="F416" s="14"/>
    </row>
    <row r="417" spans="1:6" x14ac:dyDescent="0.2">
      <c r="A417" s="11"/>
      <c r="B417" s="24"/>
      <c r="C417" s="12"/>
      <c r="D417" s="25"/>
      <c r="E417" s="16"/>
      <c r="F417" s="14"/>
    </row>
    <row r="418" spans="1:6" ht="15.75" x14ac:dyDescent="0.2">
      <c r="A418" s="102" t="s">
        <v>236</v>
      </c>
      <c r="B418" s="103"/>
      <c r="C418" s="104"/>
      <c r="D418" s="105">
        <f>SUM(D11,D25,D37,D50,D57,D63,D70,D81,D97,D112,D124,D130,D137,D143,D153,D161,D170,D191,D218,D274,D286,D307,D329,D338,D350,D373,D388,D406,D415)</f>
        <v>2029058.5</v>
      </c>
      <c r="E418" s="106"/>
      <c r="F418" s="107">
        <f>SUM(F11,F25,F37,F50,F57,F63,F70,F81,F97,F112,F124,F130,F137,F143,F153,F161,F170,F191,F218,F274,F286,F307,F329,F338,F350,F373,F388,F406,F415)</f>
        <v>902833.33333333326</v>
      </c>
    </row>
    <row r="419" spans="1:6" x14ac:dyDescent="0.2">
      <c r="A419" s="11"/>
      <c r="B419" s="24"/>
      <c r="C419" s="12"/>
      <c r="D419" s="25"/>
      <c r="E419" s="16"/>
      <c r="F419" s="14"/>
    </row>
    <row r="420" spans="1:6" x14ac:dyDescent="0.2">
      <c r="A420" s="11"/>
      <c r="B420" s="24"/>
      <c r="C420" s="12"/>
      <c r="D420" s="25"/>
      <c r="E420" s="16"/>
      <c r="F420" s="14"/>
    </row>
    <row r="421" spans="1:6" x14ac:dyDescent="0.2">
      <c r="A421" s="49" t="s">
        <v>237</v>
      </c>
      <c r="B421" s="50"/>
      <c r="C421" s="51"/>
      <c r="D421" s="52"/>
      <c r="E421" s="53"/>
      <c r="F421" s="108">
        <v>0</v>
      </c>
    </row>
    <row r="422" spans="1:6" x14ac:dyDescent="0.2">
      <c r="A422" s="11"/>
      <c r="B422" s="24"/>
      <c r="C422" s="12"/>
      <c r="D422" s="25"/>
      <c r="E422" s="16"/>
      <c r="F422" s="14"/>
    </row>
    <row r="423" spans="1:6" x14ac:dyDescent="0.2">
      <c r="A423" s="109"/>
      <c r="B423" s="110"/>
      <c r="C423" s="111"/>
      <c r="D423" s="112"/>
      <c r="E423" s="113"/>
      <c r="F423" s="114"/>
    </row>
    <row r="424" spans="1:6" x14ac:dyDescent="0.2">
      <c r="A424" s="66" t="s">
        <v>238</v>
      </c>
      <c r="B424" s="67"/>
      <c r="C424" s="68"/>
      <c r="D424" s="69"/>
      <c r="E424" s="70"/>
      <c r="F424" s="115" t="e">
        <f>SUM(F421:F423,F149,F151,F159,F166,F168,F175,F177,F179,F181,F183,F185:F186,F189,F206:F207,F209,F222,F224,F226,F229,F231,F233:F237,F241,F243,F247,F249,F251,F254,#REF!,F256,F258:F262,F264:F267,F269,F271,F347,F355,F357,F359,F363,F369,F371,F380,F382,F384,F393,#REF!,#REF!,F399,F401,F402,F404,F413)</f>
        <v>#REF!</v>
      </c>
    </row>
    <row r="425" spans="1:6" x14ac:dyDescent="0.2">
      <c r="A425" s="11"/>
      <c r="B425" s="24"/>
      <c r="C425" s="12"/>
      <c r="D425" s="25"/>
      <c r="E425" s="16"/>
      <c r="F425" s="14"/>
    </row>
    <row r="426" spans="1:6" x14ac:dyDescent="0.2">
      <c r="A426" s="11"/>
      <c r="B426" s="24"/>
      <c r="C426" s="12"/>
      <c r="D426" s="25"/>
      <c r="E426" s="16"/>
      <c r="F426" s="14"/>
    </row>
    <row r="427" spans="1:6" x14ac:dyDescent="0.2">
      <c r="A427" s="72" t="s">
        <v>239</v>
      </c>
      <c r="B427" s="73"/>
      <c r="C427" s="74"/>
      <c r="D427" s="75"/>
      <c r="E427" s="76"/>
      <c r="F427" s="116">
        <f>SUM(F195:F203,F216,F386)</f>
        <v>120428</v>
      </c>
    </row>
    <row r="428" spans="1:6" x14ac:dyDescent="0.2">
      <c r="A428" s="117"/>
      <c r="B428" s="118"/>
      <c r="C428" s="119"/>
      <c r="D428" s="120"/>
      <c r="E428" s="121"/>
      <c r="F428" s="122"/>
    </row>
    <row r="429" spans="1:6" x14ac:dyDescent="0.2">
      <c r="A429" s="117"/>
      <c r="B429" s="118"/>
      <c r="C429" s="119"/>
      <c r="D429" s="120"/>
      <c r="E429" s="121"/>
      <c r="F429" s="122"/>
    </row>
    <row r="430" spans="1:6" x14ac:dyDescent="0.2">
      <c r="A430" s="78" t="s">
        <v>240</v>
      </c>
      <c r="B430" s="79"/>
      <c r="C430" s="80"/>
      <c r="D430" s="81"/>
      <c r="E430" s="82"/>
      <c r="F430" s="123">
        <f>SUM(F204,F227,F245,F378)</f>
        <v>125000</v>
      </c>
    </row>
    <row r="431" spans="1:6" x14ac:dyDescent="0.2">
      <c r="A431" s="11"/>
      <c r="B431" s="24"/>
      <c r="C431" s="12"/>
      <c r="D431" s="25"/>
      <c r="E431" s="16"/>
      <c r="F431" s="14"/>
    </row>
    <row r="432" spans="1:6" x14ac:dyDescent="0.2">
      <c r="A432" s="11"/>
      <c r="B432" s="24"/>
      <c r="C432" s="12"/>
      <c r="D432" s="25"/>
      <c r="E432" s="16"/>
      <c r="F432" s="14"/>
    </row>
    <row r="433" spans="1:6" x14ac:dyDescent="0.2">
      <c r="A433" s="60" t="s">
        <v>241</v>
      </c>
      <c r="B433" s="61"/>
      <c r="C433" s="62"/>
      <c r="D433" s="63"/>
      <c r="E433" s="64"/>
      <c r="F433" s="124">
        <f>SUM(F128,F134,F141,F147,F157,F333:F334,F342:F345,F411:F412)</f>
        <v>5033.3333333333348</v>
      </c>
    </row>
    <row r="434" spans="1:6" x14ac:dyDescent="0.2">
      <c r="A434" s="11"/>
      <c r="B434" s="24"/>
      <c r="C434" s="12"/>
      <c r="D434" s="25"/>
      <c r="E434" s="16"/>
      <c r="F434" s="14"/>
    </row>
    <row r="435" spans="1:6" x14ac:dyDescent="0.2">
      <c r="A435" s="11"/>
      <c r="B435" s="24"/>
      <c r="C435" s="12"/>
      <c r="D435" s="25"/>
      <c r="E435" s="16"/>
      <c r="F435" s="14"/>
    </row>
    <row r="436" spans="1:6" x14ac:dyDescent="0.2">
      <c r="A436" s="11" t="s">
        <v>242</v>
      </c>
      <c r="B436" s="24"/>
      <c r="C436" s="12"/>
      <c r="D436" s="25"/>
      <c r="E436" s="16"/>
      <c r="F436" s="125" t="e">
        <f>SUM(F418-F421-F424-F427-F430-F433)</f>
        <v>#REF!</v>
      </c>
    </row>
    <row r="437" spans="1:6" x14ac:dyDescent="0.2">
      <c r="A437" s="11"/>
      <c r="B437" s="24"/>
      <c r="C437" s="12"/>
      <c r="D437" s="25"/>
      <c r="E437" s="16"/>
      <c r="F437" s="14"/>
    </row>
    <row r="438" spans="1:6" x14ac:dyDescent="0.2">
      <c r="A438" s="11"/>
      <c r="B438" s="24"/>
      <c r="C438" s="12"/>
      <c r="D438" s="25"/>
      <c r="E438" s="16"/>
      <c r="F438" s="14"/>
    </row>
    <row r="439" spans="1:6" x14ac:dyDescent="0.2">
      <c r="A439" s="11"/>
      <c r="B439" s="24"/>
      <c r="C439" s="12"/>
      <c r="D439" s="25"/>
      <c r="E439" s="16"/>
      <c r="F439" s="14"/>
    </row>
    <row r="440" spans="1:6" x14ac:dyDescent="0.2">
      <c r="A440" s="11"/>
      <c r="B440" s="24"/>
      <c r="C440" s="12"/>
      <c r="D440" s="25"/>
      <c r="E440" s="16"/>
      <c r="F440" s="14"/>
    </row>
    <row r="441" spans="1:6" x14ac:dyDescent="0.2">
      <c r="A441" s="11"/>
      <c r="B441" s="24"/>
      <c r="C441" s="12"/>
      <c r="D441" s="25"/>
      <c r="E441" s="16"/>
      <c r="F441" s="14"/>
    </row>
    <row r="442" spans="1:6" x14ac:dyDescent="0.2">
      <c r="A442" s="11"/>
      <c r="B442" s="24"/>
      <c r="C442" s="12"/>
      <c r="D442" s="25"/>
      <c r="E442" s="16"/>
      <c r="F442" s="14"/>
    </row>
    <row r="443" spans="1:6" x14ac:dyDescent="0.2">
      <c r="A443" s="11"/>
      <c r="B443" s="24"/>
      <c r="C443" s="12"/>
      <c r="D443" s="25"/>
      <c r="E443" s="16"/>
      <c r="F443" s="14"/>
    </row>
    <row r="444" spans="1:6" x14ac:dyDescent="0.2">
      <c r="A444" s="11"/>
      <c r="B444" s="24"/>
      <c r="C444" s="12"/>
      <c r="D444" s="25"/>
      <c r="E444" s="16"/>
      <c r="F444" s="14"/>
    </row>
    <row r="445" spans="1:6" x14ac:dyDescent="0.2">
      <c r="A445" s="11"/>
      <c r="B445" s="24"/>
      <c r="C445" s="12"/>
      <c r="D445" s="25"/>
      <c r="E445" s="16"/>
      <c r="F445" s="14"/>
    </row>
    <row r="446" spans="1:6" x14ac:dyDescent="0.2">
      <c r="A446" s="11"/>
      <c r="B446" s="24"/>
      <c r="C446" s="12"/>
      <c r="D446" s="25"/>
      <c r="E446" s="16"/>
      <c r="F446" s="14"/>
    </row>
    <row r="447" spans="1:6" x14ac:dyDescent="0.2">
      <c r="A447" s="11"/>
      <c r="B447" s="24"/>
      <c r="C447" s="12"/>
      <c r="D447" s="25"/>
      <c r="E447" s="16"/>
      <c r="F447" s="14"/>
    </row>
    <row r="448" spans="1:6" x14ac:dyDescent="0.2">
      <c r="A448" s="11"/>
      <c r="B448" s="24"/>
      <c r="C448" s="12"/>
      <c r="D448" s="25"/>
      <c r="E448" s="16"/>
      <c r="F448" s="14"/>
    </row>
    <row r="449" spans="1:6" x14ac:dyDescent="0.2">
      <c r="A449" s="11"/>
      <c r="B449" s="24"/>
      <c r="C449" s="12"/>
      <c r="D449" s="25"/>
      <c r="E449" s="16"/>
      <c r="F449" s="14"/>
    </row>
    <row r="450" spans="1:6" x14ac:dyDescent="0.2">
      <c r="A450" s="11"/>
      <c r="B450" s="24"/>
      <c r="C450" s="12"/>
      <c r="D450" s="25"/>
      <c r="E450" s="16"/>
      <c r="F450" s="14"/>
    </row>
    <row r="451" spans="1:6" x14ac:dyDescent="0.2">
      <c r="A451" s="11"/>
      <c r="B451" s="24"/>
      <c r="C451" s="12"/>
      <c r="D451" s="25"/>
      <c r="E451" s="16"/>
      <c r="F451" s="14"/>
    </row>
    <row r="452" spans="1:6" x14ac:dyDescent="0.2">
      <c r="A452" s="126"/>
      <c r="B452" s="127"/>
      <c r="C452" s="128"/>
      <c r="D452" s="129"/>
      <c r="E452" s="130"/>
      <c r="F452" s="131"/>
    </row>
    <row r="453" spans="1:6" x14ac:dyDescent="0.2">
      <c r="B453" s="6"/>
      <c r="D453" s="7"/>
      <c r="E453" s="4"/>
    </row>
    <row r="454" spans="1:6" x14ac:dyDescent="0.2">
      <c r="B454" s="6"/>
      <c r="D454" s="7"/>
      <c r="E454" s="4"/>
    </row>
    <row r="455" spans="1:6" x14ac:dyDescent="0.2">
      <c r="B455" s="6"/>
      <c r="D455" s="7"/>
      <c r="E455" s="4"/>
    </row>
    <row r="456" spans="1:6" x14ac:dyDescent="0.2">
      <c r="B456" s="6"/>
      <c r="D456" s="7"/>
      <c r="E456" s="4"/>
    </row>
    <row r="457" spans="1:6" x14ac:dyDescent="0.2">
      <c r="B457" s="6"/>
      <c r="D457" s="7"/>
      <c r="E457" s="4"/>
    </row>
    <row r="458" spans="1:6" x14ac:dyDescent="0.2">
      <c r="B458" s="6"/>
      <c r="D458" s="7"/>
      <c r="E458" s="4"/>
    </row>
    <row r="459" spans="1:6" x14ac:dyDescent="0.2">
      <c r="B459" s="6"/>
      <c r="D459" s="7"/>
      <c r="E459" s="4"/>
    </row>
    <row r="460" spans="1:6" x14ac:dyDescent="0.2">
      <c r="B460" s="6"/>
      <c r="D460" s="7"/>
      <c r="E460" s="4"/>
    </row>
    <row r="461" spans="1:6" x14ac:dyDescent="0.2">
      <c r="B461" s="6"/>
      <c r="D461" s="7"/>
      <c r="E461" s="4"/>
    </row>
    <row r="462" spans="1:6" x14ac:dyDescent="0.2">
      <c r="B462" s="6"/>
      <c r="D462" s="7"/>
      <c r="E462" s="4"/>
    </row>
    <row r="463" spans="1:6" x14ac:dyDescent="0.2">
      <c r="B463" s="6"/>
      <c r="D463" s="7"/>
      <c r="E463" s="4"/>
    </row>
    <row r="464" spans="1:6" x14ac:dyDescent="0.2">
      <c r="B464" s="6"/>
      <c r="D464" s="7"/>
      <c r="E464" s="4"/>
    </row>
    <row r="465" spans="2:5" x14ac:dyDescent="0.2">
      <c r="B465" s="6"/>
      <c r="D465" s="7"/>
      <c r="E465" s="4"/>
    </row>
    <row r="466" spans="2:5" x14ac:dyDescent="0.2">
      <c r="B466" s="6"/>
      <c r="D466" s="7"/>
      <c r="E466" s="4"/>
    </row>
    <row r="467" spans="2:5" x14ac:dyDescent="0.2">
      <c r="B467" s="6"/>
      <c r="D467" s="7"/>
      <c r="E467" s="4"/>
    </row>
    <row r="468" spans="2:5" x14ac:dyDescent="0.2">
      <c r="B468" s="6"/>
      <c r="D468" s="7"/>
      <c r="E468" s="4"/>
    </row>
    <row r="469" spans="2:5" x14ac:dyDescent="0.2">
      <c r="B469" s="6"/>
      <c r="D469" s="7"/>
      <c r="E469" s="4"/>
    </row>
    <row r="470" spans="2:5" x14ac:dyDescent="0.2">
      <c r="B470" s="6"/>
      <c r="D470" s="7"/>
      <c r="E470" s="4"/>
    </row>
    <row r="471" spans="2:5" x14ac:dyDescent="0.2">
      <c r="B471" s="6"/>
      <c r="D471" s="7"/>
      <c r="E471" s="4"/>
    </row>
    <row r="472" spans="2:5" x14ac:dyDescent="0.2">
      <c r="B472" s="6"/>
      <c r="D472" s="7"/>
      <c r="E472" s="4"/>
    </row>
    <row r="473" spans="2:5" x14ac:dyDescent="0.2">
      <c r="B473" s="6"/>
      <c r="D473" s="7"/>
      <c r="E473" s="4"/>
    </row>
    <row r="474" spans="2:5" x14ac:dyDescent="0.2">
      <c r="B474" s="6"/>
      <c r="D474" s="7"/>
      <c r="E474" s="4"/>
    </row>
    <row r="475" spans="2:5" x14ac:dyDescent="0.2">
      <c r="B475" s="6"/>
      <c r="D475" s="7"/>
      <c r="E475" s="4"/>
    </row>
    <row r="476" spans="2:5" x14ac:dyDescent="0.2">
      <c r="B476" s="6"/>
      <c r="D476" s="7"/>
      <c r="E476" s="4"/>
    </row>
    <row r="477" spans="2:5" x14ac:dyDescent="0.2">
      <c r="B477" s="6"/>
      <c r="D477" s="7"/>
      <c r="E477" s="4"/>
    </row>
    <row r="478" spans="2:5" x14ac:dyDescent="0.2">
      <c r="B478" s="6"/>
      <c r="D478" s="7"/>
      <c r="E478" s="4"/>
    </row>
    <row r="479" spans="2:5" x14ac:dyDescent="0.2">
      <c r="B479" s="6"/>
      <c r="D479" s="7"/>
      <c r="E479" s="4"/>
    </row>
    <row r="480" spans="2:5" x14ac:dyDescent="0.2">
      <c r="B480" s="6"/>
      <c r="D480" s="7"/>
      <c r="E480" s="4"/>
    </row>
    <row r="481" spans="2:5" x14ac:dyDescent="0.2">
      <c r="B481" s="6"/>
      <c r="D481" s="7"/>
      <c r="E481" s="4"/>
    </row>
    <row r="482" spans="2:5" x14ac:dyDescent="0.2">
      <c r="B482" s="6"/>
      <c r="D482" s="7"/>
      <c r="E482" s="4"/>
    </row>
    <row r="483" spans="2:5" x14ac:dyDescent="0.2">
      <c r="B483" s="6"/>
      <c r="D483" s="7"/>
      <c r="E483" s="4"/>
    </row>
    <row r="484" spans="2:5" x14ac:dyDescent="0.2">
      <c r="B484" s="6"/>
      <c r="D484" s="7"/>
      <c r="E484" s="4"/>
    </row>
    <row r="485" spans="2:5" x14ac:dyDescent="0.2">
      <c r="B485" s="6"/>
      <c r="D485" s="7"/>
      <c r="E485" s="4"/>
    </row>
    <row r="486" spans="2:5" x14ac:dyDescent="0.2">
      <c r="B486" s="6"/>
      <c r="D486" s="7"/>
      <c r="E486" s="4"/>
    </row>
    <row r="487" spans="2:5" x14ac:dyDescent="0.2">
      <c r="B487" s="6"/>
      <c r="D487" s="7"/>
      <c r="E487" s="4"/>
    </row>
    <row r="488" spans="2:5" x14ac:dyDescent="0.2">
      <c r="B488" s="6"/>
      <c r="D488" s="7"/>
      <c r="E488" s="4"/>
    </row>
    <row r="489" spans="2:5" x14ac:dyDescent="0.2">
      <c r="B489" s="6"/>
      <c r="D489" s="7"/>
      <c r="E489" s="4"/>
    </row>
    <row r="490" spans="2:5" x14ac:dyDescent="0.2">
      <c r="B490" s="6"/>
      <c r="D490" s="7"/>
      <c r="E490" s="4"/>
    </row>
    <row r="491" spans="2:5" x14ac:dyDescent="0.2">
      <c r="B491" s="6"/>
      <c r="D491" s="7"/>
      <c r="E491" s="4"/>
    </row>
    <row r="492" spans="2:5" x14ac:dyDescent="0.2">
      <c r="B492" s="6"/>
      <c r="D492" s="7"/>
      <c r="E492" s="4"/>
    </row>
    <row r="493" spans="2:5" x14ac:dyDescent="0.2">
      <c r="B493" s="6"/>
      <c r="D493" s="7"/>
      <c r="E493" s="4"/>
    </row>
    <row r="494" spans="2:5" x14ac:dyDescent="0.2">
      <c r="B494" s="6"/>
      <c r="D494" s="7"/>
      <c r="E494" s="4"/>
    </row>
    <row r="495" spans="2:5" x14ac:dyDescent="0.2">
      <c r="B495" s="6"/>
      <c r="D495" s="7"/>
      <c r="E495" s="4"/>
    </row>
    <row r="496" spans="2:5" x14ac:dyDescent="0.2">
      <c r="B496" s="6"/>
      <c r="D496" s="7"/>
      <c r="E496" s="4"/>
    </row>
    <row r="497" spans="2:5" x14ac:dyDescent="0.2">
      <c r="B497" s="6"/>
      <c r="D497" s="7"/>
      <c r="E497" s="4"/>
    </row>
    <row r="498" spans="2:5" x14ac:dyDescent="0.2">
      <c r="B498" s="6"/>
      <c r="D498" s="7"/>
      <c r="E498" s="4"/>
    </row>
    <row r="499" spans="2:5" x14ac:dyDescent="0.2">
      <c r="B499" s="6"/>
      <c r="D499" s="7"/>
      <c r="E499" s="4"/>
    </row>
    <row r="500" spans="2:5" x14ac:dyDescent="0.2">
      <c r="B500" s="6"/>
      <c r="D500" s="7"/>
      <c r="E500" s="4"/>
    </row>
    <row r="501" spans="2:5" x14ac:dyDescent="0.2">
      <c r="B501" s="6"/>
      <c r="D501" s="7"/>
      <c r="E501" s="4"/>
    </row>
    <row r="502" spans="2:5" x14ac:dyDescent="0.2">
      <c r="B502" s="6"/>
      <c r="D502" s="7"/>
      <c r="E502" s="4"/>
    </row>
    <row r="503" spans="2:5" x14ac:dyDescent="0.2">
      <c r="B503" s="6"/>
      <c r="D503" s="7"/>
      <c r="E503" s="4"/>
    </row>
    <row r="504" spans="2:5" x14ac:dyDescent="0.2">
      <c r="B504" s="6"/>
      <c r="D504" s="7"/>
      <c r="E504" s="4"/>
    </row>
    <row r="505" spans="2:5" x14ac:dyDescent="0.2">
      <c r="B505" s="6"/>
      <c r="D505" s="7"/>
      <c r="E505" s="4"/>
    </row>
    <row r="506" spans="2:5" x14ac:dyDescent="0.2">
      <c r="B506" s="6"/>
      <c r="D506" s="7"/>
      <c r="E506" s="4"/>
    </row>
    <row r="507" spans="2:5" x14ac:dyDescent="0.2">
      <c r="B507" s="6"/>
      <c r="D507" s="7"/>
      <c r="E507" s="4"/>
    </row>
    <row r="508" spans="2:5" x14ac:dyDescent="0.2">
      <c r="B508" s="6"/>
      <c r="D508" s="7"/>
      <c r="E508" s="4"/>
    </row>
    <row r="509" spans="2:5" x14ac:dyDescent="0.2">
      <c r="B509" s="6"/>
      <c r="D509" s="7"/>
      <c r="E509" s="4"/>
    </row>
    <row r="510" spans="2:5" x14ac:dyDescent="0.2">
      <c r="B510" s="6"/>
      <c r="D510" s="7"/>
      <c r="E510" s="4"/>
    </row>
    <row r="511" spans="2:5" x14ac:dyDescent="0.2">
      <c r="B511" s="6"/>
      <c r="D511" s="7"/>
      <c r="E511" s="4"/>
    </row>
    <row r="512" spans="2:5" x14ac:dyDescent="0.2">
      <c r="B512" s="6"/>
      <c r="D512" s="7"/>
      <c r="E512" s="4"/>
    </row>
    <row r="513" spans="2:5" x14ac:dyDescent="0.2">
      <c r="B513" s="6"/>
      <c r="D513" s="7"/>
      <c r="E513" s="4"/>
    </row>
    <row r="514" spans="2:5" x14ac:dyDescent="0.2">
      <c r="B514" s="6"/>
      <c r="D514" s="7"/>
      <c r="E514" s="4"/>
    </row>
    <row r="515" spans="2:5" x14ac:dyDescent="0.2">
      <c r="B515" s="6"/>
      <c r="D515" s="7"/>
      <c r="E515" s="4"/>
    </row>
    <row r="516" spans="2:5" x14ac:dyDescent="0.2">
      <c r="B516" s="6"/>
      <c r="D516" s="7"/>
      <c r="E516" s="4"/>
    </row>
    <row r="517" spans="2:5" x14ac:dyDescent="0.2">
      <c r="B517" s="6"/>
      <c r="D517" s="7"/>
      <c r="E517" s="4"/>
    </row>
    <row r="518" spans="2:5" x14ac:dyDescent="0.2">
      <c r="B518" s="6"/>
      <c r="D518" s="7"/>
      <c r="E518" s="4"/>
    </row>
    <row r="519" spans="2:5" x14ac:dyDescent="0.2">
      <c r="B519" s="6"/>
      <c r="D519" s="7"/>
      <c r="E519" s="4"/>
    </row>
    <row r="520" spans="2:5" x14ac:dyDescent="0.2">
      <c r="B520" s="6"/>
      <c r="D520" s="7"/>
      <c r="E520" s="4"/>
    </row>
    <row r="521" spans="2:5" x14ac:dyDescent="0.2">
      <c r="B521" s="6"/>
      <c r="D521" s="7"/>
      <c r="E521" s="4"/>
    </row>
    <row r="522" spans="2:5" x14ac:dyDescent="0.2">
      <c r="B522" s="6"/>
      <c r="D522" s="7"/>
      <c r="E522" s="4"/>
    </row>
    <row r="523" spans="2:5" x14ac:dyDescent="0.2">
      <c r="B523" s="6"/>
      <c r="D523" s="7"/>
      <c r="E523" s="4"/>
    </row>
    <row r="524" spans="2:5" x14ac:dyDescent="0.2">
      <c r="B524" s="6"/>
      <c r="D524" s="7"/>
      <c r="E524" s="4"/>
    </row>
    <row r="525" spans="2:5" x14ac:dyDescent="0.2">
      <c r="B525" s="6"/>
      <c r="D525" s="7"/>
      <c r="E525" s="4"/>
    </row>
    <row r="526" spans="2:5" x14ac:dyDescent="0.2">
      <c r="B526" s="6"/>
      <c r="D526" s="7"/>
      <c r="E526" s="4"/>
    </row>
    <row r="527" spans="2:5" x14ac:dyDescent="0.2">
      <c r="B527" s="6"/>
      <c r="D527" s="7"/>
      <c r="E527" s="4"/>
    </row>
    <row r="528" spans="2:5" x14ac:dyDescent="0.2">
      <c r="B528" s="6"/>
      <c r="D528" s="7"/>
      <c r="E528" s="4"/>
    </row>
    <row r="529" spans="2:5" x14ac:dyDescent="0.2">
      <c r="B529" s="6"/>
      <c r="D529" s="7"/>
      <c r="E529" s="4"/>
    </row>
    <row r="530" spans="2:5" x14ac:dyDescent="0.2">
      <c r="B530" s="6"/>
      <c r="D530" s="7"/>
      <c r="E530" s="4"/>
    </row>
    <row r="531" spans="2:5" x14ac:dyDescent="0.2">
      <c r="B531" s="6"/>
      <c r="D531" s="7"/>
      <c r="E531" s="4"/>
    </row>
    <row r="532" spans="2:5" x14ac:dyDescent="0.2">
      <c r="B532" s="6"/>
      <c r="D532" s="7"/>
      <c r="E532" s="4"/>
    </row>
    <row r="533" spans="2:5" x14ac:dyDescent="0.2">
      <c r="B533" s="6"/>
      <c r="D533" s="7"/>
      <c r="E533" s="4"/>
    </row>
    <row r="534" spans="2:5" x14ac:dyDescent="0.2">
      <c r="B534" s="6"/>
      <c r="D534" s="7"/>
      <c r="E534" s="4"/>
    </row>
    <row r="535" spans="2:5" x14ac:dyDescent="0.2">
      <c r="B535" s="6"/>
      <c r="D535" s="7"/>
      <c r="E535" s="4"/>
    </row>
    <row r="536" spans="2:5" x14ac:dyDescent="0.2">
      <c r="B536" s="6"/>
      <c r="D536" s="7"/>
      <c r="E536" s="4"/>
    </row>
    <row r="537" spans="2:5" x14ac:dyDescent="0.2">
      <c r="B537" s="6"/>
      <c r="D537" s="7"/>
      <c r="E537" s="4"/>
    </row>
    <row r="538" spans="2:5" x14ac:dyDescent="0.2">
      <c r="B538" s="6"/>
      <c r="D538" s="7"/>
      <c r="E538" s="4"/>
    </row>
    <row r="539" spans="2:5" x14ac:dyDescent="0.2">
      <c r="B539" s="6"/>
      <c r="D539" s="7"/>
      <c r="E539" s="4"/>
    </row>
    <row r="540" spans="2:5" x14ac:dyDescent="0.2">
      <c r="B540" s="6"/>
      <c r="D540" s="7"/>
      <c r="E540" s="4"/>
    </row>
    <row r="541" spans="2:5" x14ac:dyDescent="0.2">
      <c r="B541" s="6"/>
      <c r="D541" s="7"/>
      <c r="E541" s="4"/>
    </row>
    <row r="542" spans="2:5" x14ac:dyDescent="0.2">
      <c r="B542" s="6"/>
      <c r="D542" s="7"/>
      <c r="E542" s="4"/>
    </row>
    <row r="543" spans="2:5" x14ac:dyDescent="0.2">
      <c r="B543" s="6"/>
      <c r="D543" s="7"/>
      <c r="E543" s="4"/>
    </row>
    <row r="544" spans="2:5" x14ac:dyDescent="0.2">
      <c r="B544" s="6"/>
      <c r="D544" s="7"/>
      <c r="E544" s="4"/>
    </row>
    <row r="545" spans="2:5" x14ac:dyDescent="0.2">
      <c r="B545" s="6"/>
      <c r="D545" s="7"/>
      <c r="E545" s="4"/>
    </row>
    <row r="546" spans="2:5" x14ac:dyDescent="0.2">
      <c r="B546" s="6"/>
      <c r="D546" s="7"/>
      <c r="E546" s="4"/>
    </row>
    <row r="547" spans="2:5" x14ac:dyDescent="0.2">
      <c r="B547" s="6"/>
      <c r="D547" s="7"/>
      <c r="E547" s="4"/>
    </row>
    <row r="548" spans="2:5" x14ac:dyDescent="0.2">
      <c r="B548" s="6"/>
      <c r="D548" s="7"/>
      <c r="E548" s="4"/>
    </row>
    <row r="549" spans="2:5" x14ac:dyDescent="0.2">
      <c r="B549" s="6"/>
      <c r="D549" s="7"/>
      <c r="E549" s="4"/>
    </row>
    <row r="550" spans="2:5" x14ac:dyDescent="0.2">
      <c r="B550" s="6"/>
      <c r="D550" s="7"/>
      <c r="E550" s="4"/>
    </row>
    <row r="551" spans="2:5" x14ac:dyDescent="0.2">
      <c r="B551" s="6"/>
      <c r="D551" s="7"/>
      <c r="E551" s="4"/>
    </row>
    <row r="552" spans="2:5" x14ac:dyDescent="0.2">
      <c r="B552" s="6"/>
      <c r="D552" s="7"/>
      <c r="E552" s="4"/>
    </row>
    <row r="553" spans="2:5" x14ac:dyDescent="0.2">
      <c r="B553" s="6"/>
      <c r="D553" s="7"/>
      <c r="E553" s="4"/>
    </row>
    <row r="554" spans="2:5" x14ac:dyDescent="0.2">
      <c r="B554" s="6"/>
      <c r="D554" s="7"/>
      <c r="E554" s="4"/>
    </row>
    <row r="555" spans="2:5" x14ac:dyDescent="0.2">
      <c r="B555" s="6"/>
      <c r="D555" s="7"/>
      <c r="E555" s="4"/>
    </row>
    <row r="556" spans="2:5" x14ac:dyDescent="0.2">
      <c r="B556" s="6"/>
      <c r="D556" s="7"/>
      <c r="E556" s="4"/>
    </row>
    <row r="557" spans="2:5" x14ac:dyDescent="0.2">
      <c r="B557" s="6"/>
      <c r="D557" s="7"/>
      <c r="E557" s="4"/>
    </row>
    <row r="558" spans="2:5" x14ac:dyDescent="0.2">
      <c r="B558" s="6"/>
      <c r="D558" s="7"/>
      <c r="E558" s="4"/>
    </row>
    <row r="559" spans="2:5" x14ac:dyDescent="0.2">
      <c r="B559" s="6"/>
      <c r="D559" s="7"/>
      <c r="E559" s="4"/>
    </row>
    <row r="560" spans="2:5" x14ac:dyDescent="0.2">
      <c r="B560" s="6"/>
      <c r="D560" s="7"/>
      <c r="E560" s="4"/>
    </row>
    <row r="561" spans="2:5" x14ac:dyDescent="0.2">
      <c r="B561" s="6"/>
      <c r="D561" s="7"/>
      <c r="E561" s="4"/>
    </row>
    <row r="562" spans="2:5" x14ac:dyDescent="0.2">
      <c r="B562" s="6"/>
      <c r="D562" s="7"/>
      <c r="E562" s="4"/>
    </row>
    <row r="563" spans="2:5" x14ac:dyDescent="0.2">
      <c r="B563" s="6"/>
      <c r="D563" s="7"/>
      <c r="E563" s="4"/>
    </row>
    <row r="564" spans="2:5" x14ac:dyDescent="0.2">
      <c r="B564" s="6"/>
      <c r="D564" s="7"/>
      <c r="E564" s="4"/>
    </row>
    <row r="565" spans="2:5" x14ac:dyDescent="0.2">
      <c r="B565" s="6"/>
      <c r="D565" s="7"/>
      <c r="E565" s="4"/>
    </row>
    <row r="566" spans="2:5" x14ac:dyDescent="0.2">
      <c r="B566" s="6"/>
      <c r="D566" s="7"/>
      <c r="E566" s="4"/>
    </row>
    <row r="567" spans="2:5" x14ac:dyDescent="0.2">
      <c r="B567" s="6"/>
      <c r="D567" s="7"/>
      <c r="E567" s="4"/>
    </row>
    <row r="568" spans="2:5" x14ac:dyDescent="0.2">
      <c r="B568" s="6"/>
      <c r="D568" s="7"/>
      <c r="E568" s="4"/>
    </row>
    <row r="569" spans="2:5" x14ac:dyDescent="0.2">
      <c r="B569" s="6"/>
      <c r="D569" s="7"/>
      <c r="E569" s="4"/>
    </row>
    <row r="570" spans="2:5" x14ac:dyDescent="0.2">
      <c r="B570" s="6"/>
      <c r="D570" s="7"/>
      <c r="E570" s="4"/>
    </row>
    <row r="571" spans="2:5" x14ac:dyDescent="0.2">
      <c r="B571" s="6"/>
      <c r="D571" s="7"/>
      <c r="E571" s="4"/>
    </row>
    <row r="572" spans="2:5" x14ac:dyDescent="0.2">
      <c r="B572" s="6"/>
      <c r="D572" s="7"/>
      <c r="E572" s="4"/>
    </row>
    <row r="573" spans="2:5" x14ac:dyDescent="0.2">
      <c r="B573" s="6"/>
      <c r="D573" s="7"/>
      <c r="E573" s="4"/>
    </row>
    <row r="574" spans="2:5" x14ac:dyDescent="0.2">
      <c r="B574" s="6"/>
      <c r="D574" s="7"/>
      <c r="E574" s="4"/>
    </row>
    <row r="575" spans="2:5" x14ac:dyDescent="0.2">
      <c r="B575" s="6"/>
      <c r="D575" s="7"/>
      <c r="E575" s="4"/>
    </row>
    <row r="576" spans="2:5" x14ac:dyDescent="0.2">
      <c r="B576" s="6"/>
      <c r="D576" s="7"/>
      <c r="E576" s="4"/>
    </row>
    <row r="577" spans="2:5" x14ac:dyDescent="0.2">
      <c r="B577" s="6"/>
      <c r="D577" s="7"/>
      <c r="E577" s="4"/>
    </row>
    <row r="578" spans="2:5" x14ac:dyDescent="0.2">
      <c r="B578" s="6"/>
      <c r="D578" s="7"/>
      <c r="E578" s="4"/>
    </row>
    <row r="579" spans="2:5" x14ac:dyDescent="0.2">
      <c r="B579" s="6"/>
      <c r="D579" s="7"/>
      <c r="E579" s="4"/>
    </row>
    <row r="580" spans="2:5" x14ac:dyDescent="0.2">
      <c r="B580" s="6"/>
      <c r="D580" s="7"/>
      <c r="E580" s="4"/>
    </row>
    <row r="581" spans="2:5" x14ac:dyDescent="0.2">
      <c r="B581" s="6"/>
      <c r="D581" s="7"/>
      <c r="E581" s="4"/>
    </row>
    <row r="582" spans="2:5" x14ac:dyDescent="0.2">
      <c r="B582" s="6"/>
      <c r="D582" s="7"/>
      <c r="E582" s="4"/>
    </row>
    <row r="583" spans="2:5" x14ac:dyDescent="0.2">
      <c r="B583" s="6"/>
      <c r="D583" s="7"/>
      <c r="E583" s="4"/>
    </row>
    <row r="584" spans="2:5" x14ac:dyDescent="0.2">
      <c r="B584" s="6"/>
      <c r="D584" s="7"/>
      <c r="E584" s="4"/>
    </row>
    <row r="585" spans="2:5" x14ac:dyDescent="0.2">
      <c r="B585" s="6"/>
      <c r="D585" s="7"/>
      <c r="E585" s="4"/>
    </row>
    <row r="586" spans="2:5" x14ac:dyDescent="0.2">
      <c r="B586" s="6"/>
      <c r="D586" s="7"/>
      <c r="E586" s="4"/>
    </row>
    <row r="587" spans="2:5" x14ac:dyDescent="0.2">
      <c r="B587" s="6"/>
      <c r="D587" s="7"/>
      <c r="E587" s="4"/>
    </row>
    <row r="588" spans="2:5" x14ac:dyDescent="0.2">
      <c r="B588" s="6"/>
      <c r="D588" s="7"/>
      <c r="E588" s="4"/>
    </row>
    <row r="589" spans="2:5" x14ac:dyDescent="0.2">
      <c r="B589" s="6"/>
      <c r="D589" s="7"/>
      <c r="E589" s="4"/>
    </row>
    <row r="590" spans="2:5" x14ac:dyDescent="0.2">
      <c r="B590" s="6"/>
      <c r="D590" s="7"/>
      <c r="E590" s="4"/>
    </row>
    <row r="591" spans="2:5" x14ac:dyDescent="0.2">
      <c r="B591" s="6"/>
      <c r="D591" s="7"/>
      <c r="E591" s="4"/>
    </row>
    <row r="592" spans="2:5" x14ac:dyDescent="0.2">
      <c r="B592" s="6"/>
      <c r="D592" s="7"/>
      <c r="E592" s="4"/>
    </row>
    <row r="593" spans="2:5" x14ac:dyDescent="0.2">
      <c r="B593" s="6"/>
      <c r="D593" s="7"/>
      <c r="E593" s="4"/>
    </row>
    <row r="594" spans="2:5" x14ac:dyDescent="0.2">
      <c r="B594" s="6"/>
      <c r="D594" s="7"/>
      <c r="E594" s="4"/>
    </row>
    <row r="595" spans="2:5" x14ac:dyDescent="0.2">
      <c r="B595" s="6"/>
      <c r="D595" s="7"/>
      <c r="E595" s="4"/>
    </row>
    <row r="596" spans="2:5" x14ac:dyDescent="0.2">
      <c r="B596" s="6"/>
      <c r="D596" s="7"/>
      <c r="E596" s="4"/>
    </row>
    <row r="597" spans="2:5" x14ac:dyDescent="0.2">
      <c r="B597" s="6"/>
      <c r="D597" s="7"/>
      <c r="E597" s="4"/>
    </row>
    <row r="598" spans="2:5" x14ac:dyDescent="0.2">
      <c r="B598" s="6"/>
      <c r="D598" s="7"/>
      <c r="E598" s="4"/>
    </row>
    <row r="599" spans="2:5" x14ac:dyDescent="0.2">
      <c r="B599" s="6"/>
      <c r="D599" s="7"/>
      <c r="E599" s="4"/>
    </row>
    <row r="600" spans="2:5" x14ac:dyDescent="0.2">
      <c r="B600" s="6"/>
      <c r="D600" s="7"/>
      <c r="E600" s="4"/>
    </row>
    <row r="601" spans="2:5" x14ac:dyDescent="0.2">
      <c r="B601" s="6"/>
      <c r="D601" s="7"/>
      <c r="E601" s="4"/>
    </row>
    <row r="602" spans="2:5" x14ac:dyDescent="0.2">
      <c r="B602" s="6"/>
      <c r="D602" s="7"/>
      <c r="E602" s="4"/>
    </row>
    <row r="603" spans="2:5" x14ac:dyDescent="0.2">
      <c r="B603" s="6"/>
      <c r="D603" s="7"/>
      <c r="E603" s="4"/>
    </row>
    <row r="604" spans="2:5" x14ac:dyDescent="0.2">
      <c r="B604" s="6"/>
      <c r="D604" s="7"/>
      <c r="E604" s="4"/>
    </row>
    <row r="605" spans="2:5" x14ac:dyDescent="0.2">
      <c r="B605" s="6"/>
      <c r="D605" s="7"/>
      <c r="E605" s="4"/>
    </row>
    <row r="606" spans="2:5" x14ac:dyDescent="0.2">
      <c r="B606" s="6"/>
      <c r="D606" s="7"/>
      <c r="E606" s="4"/>
    </row>
    <row r="607" spans="2:5" x14ac:dyDescent="0.2">
      <c r="B607" s="6"/>
      <c r="D607" s="7"/>
      <c r="E607" s="4"/>
    </row>
    <row r="608" spans="2:5" x14ac:dyDescent="0.2">
      <c r="B608" s="6"/>
      <c r="D608" s="7"/>
      <c r="E608" s="4"/>
    </row>
    <row r="609" spans="2:5" x14ac:dyDescent="0.2">
      <c r="B609" s="6"/>
      <c r="D609" s="7"/>
      <c r="E609" s="4"/>
    </row>
    <row r="610" spans="2:5" x14ac:dyDescent="0.2">
      <c r="B610" s="6"/>
      <c r="D610" s="7"/>
      <c r="E610" s="4"/>
    </row>
    <row r="611" spans="2:5" x14ac:dyDescent="0.2">
      <c r="B611" s="6"/>
      <c r="D611" s="7"/>
      <c r="E611" s="4"/>
    </row>
    <row r="612" spans="2:5" x14ac:dyDescent="0.2">
      <c r="B612" s="6"/>
      <c r="D612" s="7"/>
      <c r="E612" s="4"/>
    </row>
    <row r="613" spans="2:5" x14ac:dyDescent="0.2">
      <c r="B613" s="6"/>
      <c r="D613" s="7"/>
      <c r="E613" s="4"/>
    </row>
    <row r="614" spans="2:5" x14ac:dyDescent="0.2">
      <c r="B614" s="6"/>
      <c r="D614" s="7"/>
      <c r="E614" s="4"/>
    </row>
    <row r="615" spans="2:5" x14ac:dyDescent="0.2">
      <c r="B615" s="6"/>
      <c r="D615" s="7"/>
      <c r="E615" s="4"/>
    </row>
    <row r="616" spans="2:5" x14ac:dyDescent="0.2">
      <c r="B616" s="6"/>
      <c r="D616" s="7"/>
      <c r="E616" s="4"/>
    </row>
    <row r="617" spans="2:5" x14ac:dyDescent="0.2">
      <c r="B617" s="6"/>
      <c r="D617" s="7"/>
      <c r="E617" s="4"/>
    </row>
    <row r="618" spans="2:5" x14ac:dyDescent="0.2">
      <c r="B618" s="6"/>
      <c r="D618" s="7"/>
      <c r="E618" s="4"/>
    </row>
    <row r="619" spans="2:5" x14ac:dyDescent="0.2">
      <c r="B619" s="6"/>
      <c r="D619" s="7"/>
      <c r="E619" s="4"/>
    </row>
    <row r="620" spans="2:5" x14ac:dyDescent="0.2">
      <c r="B620" s="6"/>
      <c r="D620" s="7"/>
      <c r="E620" s="4"/>
    </row>
    <row r="621" spans="2:5" x14ac:dyDescent="0.2">
      <c r="B621" s="6"/>
      <c r="D621" s="7"/>
      <c r="E621" s="4"/>
    </row>
    <row r="622" spans="2:5" x14ac:dyDescent="0.2">
      <c r="B622" s="6"/>
      <c r="D622" s="7"/>
      <c r="E622" s="4"/>
    </row>
    <row r="623" spans="2:5" x14ac:dyDescent="0.2">
      <c r="B623" s="6"/>
      <c r="D623" s="7"/>
      <c r="E623" s="4"/>
    </row>
    <row r="624" spans="2:5" x14ac:dyDescent="0.2">
      <c r="B624" s="6"/>
      <c r="D624" s="7"/>
      <c r="E624" s="4"/>
    </row>
    <row r="625" spans="2:5" x14ac:dyDescent="0.2">
      <c r="B625" s="6"/>
      <c r="D625" s="7"/>
      <c r="E625" s="4"/>
    </row>
    <row r="626" spans="2:5" x14ac:dyDescent="0.2">
      <c r="B626" s="6"/>
      <c r="D626" s="7"/>
      <c r="E626" s="4"/>
    </row>
    <row r="627" spans="2:5" x14ac:dyDescent="0.2">
      <c r="B627" s="6"/>
      <c r="D627" s="7"/>
      <c r="E627" s="4"/>
    </row>
    <row r="628" spans="2:5" x14ac:dyDescent="0.2">
      <c r="B628" s="6"/>
      <c r="D628" s="7"/>
      <c r="E628" s="4"/>
    </row>
    <row r="629" spans="2:5" x14ac:dyDescent="0.2">
      <c r="B629" s="6"/>
      <c r="D629" s="7"/>
      <c r="E629" s="4"/>
    </row>
    <row r="630" spans="2:5" x14ac:dyDescent="0.2">
      <c r="B630" s="6"/>
      <c r="D630" s="7"/>
      <c r="E630" s="4"/>
    </row>
    <row r="631" spans="2:5" x14ac:dyDescent="0.2">
      <c r="B631" s="6"/>
      <c r="D631" s="7"/>
      <c r="E631" s="4"/>
    </row>
    <row r="632" spans="2:5" x14ac:dyDescent="0.2">
      <c r="B632" s="6"/>
      <c r="D632" s="7"/>
      <c r="E632" s="4"/>
    </row>
    <row r="633" spans="2:5" x14ac:dyDescent="0.2">
      <c r="B633" s="6"/>
      <c r="D633" s="7"/>
      <c r="E633" s="4"/>
    </row>
    <row r="634" spans="2:5" x14ac:dyDescent="0.2">
      <c r="B634" s="6"/>
      <c r="D634" s="7"/>
      <c r="E634" s="4"/>
    </row>
    <row r="635" spans="2:5" x14ac:dyDescent="0.2">
      <c r="B635" s="6"/>
      <c r="D635" s="7"/>
      <c r="E635" s="4"/>
    </row>
    <row r="636" spans="2:5" x14ac:dyDescent="0.2">
      <c r="B636" s="6"/>
      <c r="D636" s="7"/>
      <c r="E636" s="4"/>
    </row>
    <row r="637" spans="2:5" x14ac:dyDescent="0.2">
      <c r="B637" s="6"/>
      <c r="D637" s="7"/>
      <c r="E637" s="4"/>
    </row>
    <row r="638" spans="2:5" x14ac:dyDescent="0.2">
      <c r="B638" s="6"/>
      <c r="D638" s="7"/>
      <c r="E638" s="4"/>
    </row>
    <row r="639" spans="2:5" x14ac:dyDescent="0.2">
      <c r="B639" s="6"/>
      <c r="D639" s="7"/>
      <c r="E639" s="4"/>
    </row>
    <row r="640" spans="2:5" x14ac:dyDescent="0.2">
      <c r="B640" s="6"/>
      <c r="D640" s="7"/>
      <c r="E640" s="4"/>
    </row>
    <row r="641" spans="2:5" x14ac:dyDescent="0.2">
      <c r="B641" s="6"/>
      <c r="D641" s="7"/>
      <c r="E641" s="4"/>
    </row>
    <row r="642" spans="2:5" x14ac:dyDescent="0.2">
      <c r="B642" s="6"/>
      <c r="D642" s="7"/>
      <c r="E642" s="4"/>
    </row>
    <row r="643" spans="2:5" x14ac:dyDescent="0.2">
      <c r="B643" s="6"/>
      <c r="D643" s="7"/>
      <c r="E643" s="4"/>
    </row>
    <row r="644" spans="2:5" x14ac:dyDescent="0.2">
      <c r="B644" s="6"/>
      <c r="D644" s="7"/>
      <c r="E644" s="4"/>
    </row>
    <row r="645" spans="2:5" x14ac:dyDescent="0.2">
      <c r="B645" s="6"/>
      <c r="D645" s="7"/>
      <c r="E645" s="4"/>
    </row>
    <row r="646" spans="2:5" x14ac:dyDescent="0.2">
      <c r="B646" s="6"/>
      <c r="D646" s="7"/>
      <c r="E646" s="4"/>
    </row>
    <row r="647" spans="2:5" x14ac:dyDescent="0.2">
      <c r="B647" s="6"/>
      <c r="D647" s="7"/>
      <c r="E647" s="4"/>
    </row>
    <row r="648" spans="2:5" x14ac:dyDescent="0.2">
      <c r="B648" s="6"/>
      <c r="D648" s="7"/>
      <c r="E648" s="4"/>
    </row>
    <row r="649" spans="2:5" x14ac:dyDescent="0.2">
      <c r="B649" s="6"/>
      <c r="D649" s="7"/>
      <c r="E649" s="4"/>
    </row>
    <row r="650" spans="2:5" x14ac:dyDescent="0.2">
      <c r="B650" s="6"/>
      <c r="D650" s="7"/>
      <c r="E650" s="4"/>
    </row>
    <row r="651" spans="2:5" x14ac:dyDescent="0.2">
      <c r="B651" s="6"/>
      <c r="D651" s="7"/>
      <c r="E651" s="4"/>
    </row>
    <row r="652" spans="2:5" x14ac:dyDescent="0.2">
      <c r="B652" s="6"/>
      <c r="D652" s="7"/>
      <c r="E652" s="4"/>
    </row>
    <row r="653" spans="2:5" x14ac:dyDescent="0.2">
      <c r="B653" s="6"/>
      <c r="D653" s="7"/>
      <c r="E653" s="4"/>
    </row>
    <row r="654" spans="2:5" x14ac:dyDescent="0.2">
      <c r="B654" s="6"/>
      <c r="D654" s="7"/>
      <c r="E654" s="4"/>
    </row>
    <row r="655" spans="2:5" x14ac:dyDescent="0.2">
      <c r="B655" s="6"/>
      <c r="D655" s="7"/>
      <c r="E655" s="4"/>
    </row>
    <row r="656" spans="2:5" x14ac:dyDescent="0.2">
      <c r="B656" s="6"/>
      <c r="D656" s="7"/>
      <c r="E656" s="4"/>
    </row>
    <row r="657" spans="2:5" x14ac:dyDescent="0.2">
      <c r="B657" s="6"/>
      <c r="D657" s="7"/>
      <c r="E657" s="4"/>
    </row>
    <row r="658" spans="2:5" x14ac:dyDescent="0.2">
      <c r="B658" s="6"/>
      <c r="D658" s="7"/>
      <c r="E658" s="4"/>
    </row>
    <row r="659" spans="2:5" x14ac:dyDescent="0.2">
      <c r="B659" s="6"/>
      <c r="D659" s="7"/>
      <c r="E659" s="4"/>
    </row>
    <row r="660" spans="2:5" x14ac:dyDescent="0.2">
      <c r="B660" s="6"/>
      <c r="D660" s="7"/>
      <c r="E660" s="4"/>
    </row>
    <row r="661" spans="2:5" x14ac:dyDescent="0.2">
      <c r="B661" s="6"/>
      <c r="D661" s="7"/>
      <c r="E661" s="4"/>
    </row>
    <row r="662" spans="2:5" x14ac:dyDescent="0.2">
      <c r="B662" s="6"/>
      <c r="D662" s="7"/>
      <c r="E662" s="4"/>
    </row>
    <row r="663" spans="2:5" x14ac:dyDescent="0.2">
      <c r="B663" s="6"/>
      <c r="D663" s="7"/>
      <c r="E663" s="4"/>
    </row>
    <row r="664" spans="2:5" x14ac:dyDescent="0.2">
      <c r="B664" s="6"/>
      <c r="D664" s="7"/>
      <c r="E664" s="4"/>
    </row>
    <row r="665" spans="2:5" x14ac:dyDescent="0.2">
      <c r="B665" s="6"/>
      <c r="D665" s="7"/>
      <c r="E665" s="4"/>
    </row>
    <row r="666" spans="2:5" x14ac:dyDescent="0.2">
      <c r="B666" s="6"/>
      <c r="D666" s="7"/>
      <c r="E666" s="4"/>
    </row>
    <row r="667" spans="2:5" x14ac:dyDescent="0.2">
      <c r="B667" s="6"/>
      <c r="D667" s="7"/>
      <c r="E667" s="4"/>
    </row>
    <row r="668" spans="2:5" x14ac:dyDescent="0.2">
      <c r="B668" s="6"/>
      <c r="D668" s="7"/>
      <c r="E668" s="4"/>
    </row>
    <row r="669" spans="2:5" x14ac:dyDescent="0.2">
      <c r="B669" s="6"/>
      <c r="D669" s="7"/>
      <c r="E669" s="4"/>
    </row>
    <row r="670" spans="2:5" x14ac:dyDescent="0.2">
      <c r="B670" s="6"/>
      <c r="D670" s="7"/>
      <c r="E670" s="4"/>
    </row>
    <row r="671" spans="2:5" x14ac:dyDescent="0.2">
      <c r="B671" s="6"/>
      <c r="D671" s="7"/>
      <c r="E671" s="4"/>
    </row>
    <row r="672" spans="2:5" x14ac:dyDescent="0.2">
      <c r="B672" s="6"/>
      <c r="D672" s="7"/>
      <c r="E672" s="4"/>
    </row>
    <row r="673" spans="2:5" x14ac:dyDescent="0.2">
      <c r="B673" s="6"/>
      <c r="D673" s="7"/>
      <c r="E673" s="4"/>
    </row>
    <row r="674" spans="2:5" x14ac:dyDescent="0.2">
      <c r="B674" s="6"/>
      <c r="D674" s="7"/>
      <c r="E674" s="4"/>
    </row>
    <row r="675" spans="2:5" x14ac:dyDescent="0.2">
      <c r="B675" s="6"/>
      <c r="D675" s="7"/>
      <c r="E675" s="4"/>
    </row>
    <row r="676" spans="2:5" x14ac:dyDescent="0.2">
      <c r="B676" s="6"/>
      <c r="D676" s="7"/>
      <c r="E676" s="4"/>
    </row>
    <row r="677" spans="2:5" x14ac:dyDescent="0.2">
      <c r="B677" s="6"/>
      <c r="D677" s="7"/>
      <c r="E677" s="4"/>
    </row>
    <row r="678" spans="2:5" x14ac:dyDescent="0.2">
      <c r="B678" s="6"/>
      <c r="D678" s="7"/>
      <c r="E678" s="4"/>
    </row>
    <row r="679" spans="2:5" x14ac:dyDescent="0.2">
      <c r="B679" s="6"/>
      <c r="D679" s="7"/>
      <c r="E679" s="4"/>
    </row>
    <row r="680" spans="2:5" x14ac:dyDescent="0.2">
      <c r="B680" s="6"/>
      <c r="D680" s="7"/>
      <c r="E680" s="4"/>
    </row>
    <row r="681" spans="2:5" x14ac:dyDescent="0.2">
      <c r="B681" s="6"/>
      <c r="D681" s="7"/>
      <c r="E681" s="4"/>
    </row>
    <row r="682" spans="2:5" x14ac:dyDescent="0.2">
      <c r="B682" s="6"/>
      <c r="D682" s="7"/>
      <c r="E682" s="4"/>
    </row>
    <row r="683" spans="2:5" x14ac:dyDescent="0.2">
      <c r="B683" s="6"/>
      <c r="D683" s="7"/>
      <c r="E683" s="4"/>
    </row>
    <row r="684" spans="2:5" x14ac:dyDescent="0.2">
      <c r="B684" s="6"/>
      <c r="D684" s="7"/>
      <c r="E684" s="4"/>
    </row>
    <row r="685" spans="2:5" x14ac:dyDescent="0.2">
      <c r="B685" s="6"/>
      <c r="D685" s="7"/>
      <c r="E685" s="4"/>
    </row>
    <row r="686" spans="2:5" x14ac:dyDescent="0.2">
      <c r="B686" s="6"/>
      <c r="D686" s="7"/>
      <c r="E686" s="4"/>
    </row>
    <row r="687" spans="2:5" x14ac:dyDescent="0.2">
      <c r="B687" s="6"/>
      <c r="D687" s="7"/>
      <c r="E687" s="4"/>
    </row>
    <row r="688" spans="2:5" x14ac:dyDescent="0.2">
      <c r="B688" s="6"/>
      <c r="D688" s="7"/>
      <c r="E688" s="4"/>
    </row>
    <row r="689" spans="2:5" x14ac:dyDescent="0.2">
      <c r="B689" s="6"/>
      <c r="D689" s="7"/>
      <c r="E689" s="4"/>
    </row>
    <row r="690" spans="2:5" x14ac:dyDescent="0.2">
      <c r="B690" s="6"/>
      <c r="D690" s="7"/>
      <c r="E690" s="4"/>
    </row>
    <row r="691" spans="2:5" x14ac:dyDescent="0.2">
      <c r="B691" s="6"/>
      <c r="D691" s="7"/>
      <c r="E691" s="4"/>
    </row>
    <row r="692" spans="2:5" x14ac:dyDescent="0.2">
      <c r="B692" s="6"/>
      <c r="D692" s="7"/>
      <c r="E692" s="4"/>
    </row>
    <row r="693" spans="2:5" x14ac:dyDescent="0.2">
      <c r="B693" s="6"/>
      <c r="D693" s="7"/>
      <c r="E693" s="4"/>
    </row>
    <row r="694" spans="2:5" x14ac:dyDescent="0.2">
      <c r="B694" s="6"/>
      <c r="D694" s="7"/>
      <c r="E694" s="4"/>
    </row>
    <row r="695" spans="2:5" x14ac:dyDescent="0.2">
      <c r="B695" s="6"/>
      <c r="D695" s="7"/>
      <c r="E695" s="4"/>
    </row>
    <row r="696" spans="2:5" x14ac:dyDescent="0.2">
      <c r="B696" s="6"/>
      <c r="D696" s="7"/>
      <c r="E696" s="4"/>
    </row>
    <row r="697" spans="2:5" x14ac:dyDescent="0.2">
      <c r="B697" s="6"/>
      <c r="D697" s="7"/>
      <c r="E697" s="4"/>
    </row>
    <row r="698" spans="2:5" x14ac:dyDescent="0.2">
      <c r="B698" s="6"/>
      <c r="D698" s="7"/>
      <c r="E698" s="4"/>
    </row>
    <row r="699" spans="2:5" x14ac:dyDescent="0.2">
      <c r="B699" s="6"/>
      <c r="D699" s="7"/>
      <c r="E699" s="4"/>
    </row>
    <row r="700" spans="2:5" x14ac:dyDescent="0.2">
      <c r="B700" s="6"/>
      <c r="D700" s="7"/>
      <c r="E700" s="4"/>
    </row>
    <row r="701" spans="2:5" x14ac:dyDescent="0.2">
      <c r="B701" s="6"/>
      <c r="D701" s="7"/>
      <c r="E701" s="4"/>
    </row>
    <row r="702" spans="2:5" x14ac:dyDescent="0.2">
      <c r="B702" s="6"/>
      <c r="D702" s="7"/>
      <c r="E702" s="4"/>
    </row>
    <row r="703" spans="2:5" x14ac:dyDescent="0.2">
      <c r="B703" s="6"/>
      <c r="D703" s="7"/>
      <c r="E703" s="4"/>
    </row>
    <row r="704" spans="2:5" x14ac:dyDescent="0.2">
      <c r="B704" s="6"/>
      <c r="D704" s="7"/>
      <c r="E704" s="4"/>
    </row>
    <row r="705" spans="2:5" x14ac:dyDescent="0.2">
      <c r="B705" s="6"/>
      <c r="D705" s="7"/>
      <c r="E705" s="4"/>
    </row>
    <row r="706" spans="2:5" x14ac:dyDescent="0.2">
      <c r="B706" s="6"/>
      <c r="D706" s="7"/>
      <c r="E706" s="4"/>
    </row>
    <row r="707" spans="2:5" x14ac:dyDescent="0.2">
      <c r="B707" s="6"/>
      <c r="D707" s="7"/>
      <c r="E707" s="4"/>
    </row>
    <row r="708" spans="2:5" x14ac:dyDescent="0.2">
      <c r="B708" s="6"/>
      <c r="D708" s="7"/>
      <c r="E708" s="4"/>
    </row>
    <row r="709" spans="2:5" x14ac:dyDescent="0.2">
      <c r="B709" s="6"/>
      <c r="D709" s="7"/>
      <c r="E709" s="4"/>
    </row>
    <row r="710" spans="2:5" x14ac:dyDescent="0.2">
      <c r="B710" s="6"/>
      <c r="D710" s="7"/>
      <c r="E710" s="4"/>
    </row>
    <row r="711" spans="2:5" x14ac:dyDescent="0.2">
      <c r="B711" s="6"/>
      <c r="D711" s="7"/>
      <c r="E711" s="4"/>
    </row>
    <row r="712" spans="2:5" x14ac:dyDescent="0.2">
      <c r="B712" s="6"/>
      <c r="D712" s="7"/>
      <c r="E712" s="4"/>
    </row>
    <row r="713" spans="2:5" x14ac:dyDescent="0.2">
      <c r="B713" s="6"/>
      <c r="D713" s="7"/>
      <c r="E713" s="4"/>
    </row>
    <row r="714" spans="2:5" x14ac:dyDescent="0.2">
      <c r="B714" s="6"/>
      <c r="D714" s="7"/>
      <c r="E714" s="4"/>
    </row>
    <row r="715" spans="2:5" x14ac:dyDescent="0.2">
      <c r="B715" s="6"/>
      <c r="D715" s="7"/>
      <c r="E715" s="4"/>
    </row>
    <row r="716" spans="2:5" x14ac:dyDescent="0.2">
      <c r="B716" s="6"/>
      <c r="D716" s="7"/>
      <c r="E716" s="4"/>
    </row>
    <row r="717" spans="2:5" x14ac:dyDescent="0.2">
      <c r="B717" s="6"/>
      <c r="D717" s="7"/>
      <c r="E717" s="4"/>
    </row>
    <row r="718" spans="2:5" x14ac:dyDescent="0.2">
      <c r="B718" s="6"/>
      <c r="D718" s="7"/>
      <c r="E718" s="4"/>
    </row>
    <row r="719" spans="2:5" x14ac:dyDescent="0.2">
      <c r="B719" s="6"/>
      <c r="D719" s="7"/>
      <c r="E719" s="4"/>
    </row>
    <row r="720" spans="2:5" x14ac:dyDescent="0.2">
      <c r="B720" s="6"/>
      <c r="D720" s="7"/>
      <c r="E720" s="4"/>
    </row>
    <row r="721" spans="2:5" x14ac:dyDescent="0.2">
      <c r="B721" s="6"/>
      <c r="D721" s="7"/>
      <c r="E721" s="4"/>
    </row>
    <row r="722" spans="2:5" x14ac:dyDescent="0.2">
      <c r="B722" s="6"/>
      <c r="D722" s="7"/>
      <c r="E722" s="4"/>
    </row>
    <row r="723" spans="2:5" x14ac:dyDescent="0.2">
      <c r="B723" s="6"/>
      <c r="D723" s="7"/>
      <c r="E723" s="4"/>
    </row>
    <row r="724" spans="2:5" x14ac:dyDescent="0.2">
      <c r="B724" s="6"/>
      <c r="D724" s="7"/>
      <c r="E724" s="4"/>
    </row>
    <row r="725" spans="2:5" x14ac:dyDescent="0.2">
      <c r="B725" s="6"/>
      <c r="D725" s="7"/>
      <c r="E725" s="4"/>
    </row>
    <row r="726" spans="2:5" x14ac:dyDescent="0.2">
      <c r="B726" s="6"/>
      <c r="D726" s="7"/>
      <c r="E726" s="4"/>
    </row>
    <row r="727" spans="2:5" x14ac:dyDescent="0.2">
      <c r="B727" s="6"/>
      <c r="D727" s="7"/>
      <c r="E727" s="4"/>
    </row>
    <row r="728" spans="2:5" x14ac:dyDescent="0.2">
      <c r="B728" s="6"/>
      <c r="D728" s="7"/>
      <c r="E728" s="4"/>
    </row>
    <row r="729" spans="2:5" x14ac:dyDescent="0.2">
      <c r="B729" s="6"/>
      <c r="D729" s="7"/>
      <c r="E729" s="4"/>
    </row>
    <row r="730" spans="2:5" x14ac:dyDescent="0.2">
      <c r="B730" s="6"/>
      <c r="D730" s="7"/>
      <c r="E730" s="4"/>
    </row>
    <row r="731" spans="2:5" x14ac:dyDescent="0.2">
      <c r="B731" s="6"/>
      <c r="D731" s="7"/>
      <c r="E731" s="4"/>
    </row>
    <row r="732" spans="2:5" x14ac:dyDescent="0.2">
      <c r="B732" s="6"/>
      <c r="D732" s="7"/>
      <c r="E732" s="4"/>
    </row>
    <row r="733" spans="2:5" x14ac:dyDescent="0.2">
      <c r="B733" s="6"/>
      <c r="D733" s="7"/>
      <c r="E733" s="4"/>
    </row>
    <row r="734" spans="2:5" x14ac:dyDescent="0.2">
      <c r="B734" s="6"/>
      <c r="D734" s="7"/>
      <c r="E734" s="4"/>
    </row>
    <row r="735" spans="2:5" x14ac:dyDescent="0.2">
      <c r="B735" s="6"/>
      <c r="D735" s="7"/>
      <c r="E735" s="4"/>
    </row>
    <row r="736" spans="2:5" x14ac:dyDescent="0.2">
      <c r="B736" s="6"/>
      <c r="D736" s="7"/>
      <c r="E736" s="4"/>
    </row>
    <row r="737" spans="2:5" x14ac:dyDescent="0.2">
      <c r="B737" s="6"/>
      <c r="D737" s="7"/>
      <c r="E737" s="4"/>
    </row>
    <row r="738" spans="2:5" x14ac:dyDescent="0.2">
      <c r="B738" s="6"/>
      <c r="D738" s="7"/>
      <c r="E738" s="4"/>
    </row>
    <row r="739" spans="2:5" x14ac:dyDescent="0.2">
      <c r="B739" s="6"/>
      <c r="D739" s="7"/>
      <c r="E739" s="4"/>
    </row>
    <row r="740" spans="2:5" x14ac:dyDescent="0.2">
      <c r="B740" s="6"/>
      <c r="D740" s="7"/>
      <c r="E740" s="4"/>
    </row>
    <row r="741" spans="2:5" x14ac:dyDescent="0.2">
      <c r="B741" s="6"/>
      <c r="D741" s="7"/>
      <c r="E741" s="4"/>
    </row>
    <row r="742" spans="2:5" x14ac:dyDescent="0.2">
      <c r="B742" s="6"/>
      <c r="D742" s="7"/>
      <c r="E742" s="4"/>
    </row>
    <row r="743" spans="2:5" x14ac:dyDescent="0.2">
      <c r="B743" s="6"/>
      <c r="D743" s="7"/>
      <c r="E743" s="4"/>
    </row>
    <row r="744" spans="2:5" x14ac:dyDescent="0.2">
      <c r="B744" s="6"/>
      <c r="D744" s="7"/>
      <c r="E744" s="4"/>
    </row>
    <row r="745" spans="2:5" x14ac:dyDescent="0.2">
      <c r="B745" s="6"/>
      <c r="D745" s="7"/>
      <c r="E745" s="4"/>
    </row>
    <row r="746" spans="2:5" x14ac:dyDescent="0.2">
      <c r="B746" s="6"/>
      <c r="D746" s="7"/>
      <c r="E746" s="4"/>
    </row>
    <row r="747" spans="2:5" x14ac:dyDescent="0.2">
      <c r="B747" s="6"/>
      <c r="D747" s="7"/>
      <c r="E747" s="4"/>
    </row>
    <row r="748" spans="2:5" x14ac:dyDescent="0.2">
      <c r="B748" s="6"/>
      <c r="D748" s="7"/>
      <c r="E748" s="4"/>
    </row>
    <row r="749" spans="2:5" x14ac:dyDescent="0.2">
      <c r="B749" s="6"/>
      <c r="D749" s="7"/>
      <c r="E749" s="4"/>
    </row>
    <row r="750" spans="2:5" x14ac:dyDescent="0.2">
      <c r="B750" s="6"/>
      <c r="D750" s="7"/>
      <c r="E750" s="4"/>
    </row>
    <row r="751" spans="2:5" x14ac:dyDescent="0.2">
      <c r="B751" s="6"/>
      <c r="D751" s="7"/>
      <c r="E751" s="4"/>
    </row>
    <row r="752" spans="2:5" x14ac:dyDescent="0.2">
      <c r="B752" s="6"/>
      <c r="D752" s="7"/>
      <c r="E752" s="4"/>
    </row>
    <row r="753" spans="2:5" x14ac:dyDescent="0.2">
      <c r="B753" s="6"/>
      <c r="D753" s="7"/>
      <c r="E753" s="4"/>
    </row>
    <row r="754" spans="2:5" x14ac:dyDescent="0.2">
      <c r="B754" s="6"/>
      <c r="D754" s="7"/>
      <c r="E754" s="4"/>
    </row>
    <row r="755" spans="2:5" x14ac:dyDescent="0.2">
      <c r="B755" s="6"/>
      <c r="D755" s="7"/>
      <c r="E755" s="4"/>
    </row>
    <row r="756" spans="2:5" x14ac:dyDescent="0.2">
      <c r="B756" s="6"/>
      <c r="D756" s="7"/>
      <c r="E756" s="4"/>
    </row>
    <row r="757" spans="2:5" x14ac:dyDescent="0.2">
      <c r="B757" s="6"/>
      <c r="D757" s="7"/>
      <c r="E757" s="4"/>
    </row>
    <row r="758" spans="2:5" x14ac:dyDescent="0.2">
      <c r="B758" s="6"/>
      <c r="D758" s="7"/>
      <c r="E758" s="4"/>
    </row>
    <row r="759" spans="2:5" x14ac:dyDescent="0.2">
      <c r="B759" s="6"/>
      <c r="D759" s="7"/>
    </row>
    <row r="760" spans="2:5" x14ac:dyDescent="0.2">
      <c r="B760" s="6"/>
      <c r="D760" s="7"/>
    </row>
    <row r="761" spans="2:5" x14ac:dyDescent="0.2">
      <c r="B761" s="6"/>
      <c r="D761" s="7"/>
    </row>
    <row r="762" spans="2:5" x14ac:dyDescent="0.2">
      <c r="B762" s="6"/>
      <c r="D762" s="7"/>
    </row>
    <row r="763" spans="2:5" x14ac:dyDescent="0.2">
      <c r="B763" s="6"/>
      <c r="D763" s="7"/>
    </row>
    <row r="764" spans="2:5" x14ac:dyDescent="0.2">
      <c r="B764" s="6"/>
      <c r="D764" s="7"/>
    </row>
    <row r="765" spans="2:5" x14ac:dyDescent="0.2">
      <c r="B765" s="6"/>
      <c r="D765" s="7"/>
    </row>
    <row r="766" spans="2:5" x14ac:dyDescent="0.2">
      <c r="B766" s="6"/>
      <c r="D766" s="7"/>
    </row>
    <row r="767" spans="2:5" x14ac:dyDescent="0.2">
      <c r="B767" s="6"/>
      <c r="D767" s="7"/>
    </row>
    <row r="768" spans="2:5" x14ac:dyDescent="0.2">
      <c r="B768" s="6"/>
      <c r="D768" s="7"/>
    </row>
    <row r="769" spans="2:4" x14ac:dyDescent="0.2">
      <c r="B769" s="6"/>
      <c r="D769" s="7"/>
    </row>
    <row r="770" spans="2:4" x14ac:dyDescent="0.2">
      <c r="B770" s="6"/>
      <c r="D770" s="7"/>
    </row>
    <row r="771" spans="2:4" x14ac:dyDescent="0.2">
      <c r="B771" s="6"/>
      <c r="D771" s="7"/>
    </row>
    <row r="772" spans="2:4" x14ac:dyDescent="0.2">
      <c r="B772" s="6"/>
      <c r="D772" s="7"/>
    </row>
    <row r="773" spans="2:4" x14ac:dyDescent="0.2">
      <c r="B773" s="6"/>
      <c r="D773" s="7"/>
    </row>
    <row r="774" spans="2:4" x14ac:dyDescent="0.2">
      <c r="B774" s="6"/>
      <c r="D774" s="7"/>
    </row>
    <row r="775" spans="2:4" x14ac:dyDescent="0.2">
      <c r="B775" s="6"/>
      <c r="D775" s="7"/>
    </row>
    <row r="776" spans="2:4" x14ac:dyDescent="0.2">
      <c r="B776" s="6"/>
      <c r="D776" s="7"/>
    </row>
    <row r="777" spans="2:4" x14ac:dyDescent="0.2">
      <c r="B777" s="6"/>
      <c r="D777" s="7"/>
    </row>
    <row r="778" spans="2:4" x14ac:dyDescent="0.2">
      <c r="B778" s="6"/>
      <c r="D778" s="7"/>
    </row>
    <row r="779" spans="2:4" x14ac:dyDescent="0.2">
      <c r="B779" s="6"/>
      <c r="D779" s="7"/>
    </row>
    <row r="780" spans="2:4" x14ac:dyDescent="0.2">
      <c r="B780" s="6"/>
      <c r="D780" s="7"/>
    </row>
    <row r="781" spans="2:4" x14ac:dyDescent="0.2">
      <c r="B781" s="6"/>
      <c r="D781" s="7"/>
    </row>
    <row r="782" spans="2:4" x14ac:dyDescent="0.2">
      <c r="B782" s="6"/>
      <c r="D782" s="7"/>
    </row>
    <row r="783" spans="2:4" x14ac:dyDescent="0.2">
      <c r="B783" s="6"/>
      <c r="D783" s="7"/>
    </row>
    <row r="784" spans="2:4" x14ac:dyDescent="0.2">
      <c r="B784" s="6"/>
      <c r="D784" s="7"/>
    </row>
    <row r="785" spans="2:4" x14ac:dyDescent="0.2">
      <c r="B785" s="6"/>
      <c r="D785" s="7"/>
    </row>
    <row r="786" spans="2:4" x14ac:dyDescent="0.2">
      <c r="B786" s="6"/>
      <c r="D786" s="7"/>
    </row>
    <row r="787" spans="2:4" x14ac:dyDescent="0.2">
      <c r="B787" s="6"/>
      <c r="D787" s="7"/>
    </row>
    <row r="788" spans="2:4" x14ac:dyDescent="0.2">
      <c r="B788" s="6"/>
      <c r="D788" s="7"/>
    </row>
    <row r="789" spans="2:4" x14ac:dyDescent="0.2">
      <c r="B789" s="6"/>
      <c r="D789" s="7"/>
    </row>
    <row r="790" spans="2:4" x14ac:dyDescent="0.2">
      <c r="B790" s="6"/>
      <c r="D790" s="7"/>
    </row>
    <row r="791" spans="2:4" x14ac:dyDescent="0.2">
      <c r="B791" s="6"/>
      <c r="D791" s="7"/>
    </row>
    <row r="792" spans="2:4" x14ac:dyDescent="0.2">
      <c r="B792" s="6"/>
      <c r="D792" s="7"/>
    </row>
    <row r="793" spans="2:4" x14ac:dyDescent="0.2">
      <c r="B793" s="6"/>
      <c r="D793" s="7"/>
    </row>
    <row r="794" spans="2:4" x14ac:dyDescent="0.2">
      <c r="B794" s="6"/>
      <c r="D794" s="7"/>
    </row>
    <row r="795" spans="2:4" x14ac:dyDescent="0.2">
      <c r="B795" s="6"/>
      <c r="D795" s="7"/>
    </row>
    <row r="796" spans="2:4" x14ac:dyDescent="0.2">
      <c r="B796" s="6"/>
      <c r="D796" s="7"/>
    </row>
    <row r="797" spans="2:4" x14ac:dyDescent="0.2">
      <c r="B797" s="6"/>
      <c r="D797" s="7"/>
    </row>
    <row r="798" spans="2:4" x14ac:dyDescent="0.2">
      <c r="B798" s="6"/>
      <c r="D798" s="7"/>
    </row>
    <row r="799" spans="2:4" x14ac:dyDescent="0.2">
      <c r="B799" s="6"/>
      <c r="D799" s="7"/>
    </row>
    <row r="800" spans="2:4" x14ac:dyDescent="0.2">
      <c r="B800" s="6"/>
      <c r="D800" s="7"/>
    </row>
    <row r="801" spans="2:4" x14ac:dyDescent="0.2">
      <c r="B801" s="6"/>
      <c r="D801" s="7"/>
    </row>
    <row r="802" spans="2:4" x14ac:dyDescent="0.2">
      <c r="B802" s="6"/>
      <c r="D802" s="7"/>
    </row>
    <row r="803" spans="2:4" x14ac:dyDescent="0.2">
      <c r="B803" s="6"/>
      <c r="D803" s="7"/>
    </row>
    <row r="804" spans="2:4" x14ac:dyDescent="0.2">
      <c r="B804" s="6"/>
      <c r="D804" s="7"/>
    </row>
    <row r="805" spans="2:4" x14ac:dyDescent="0.2">
      <c r="B805" s="6"/>
      <c r="D805" s="7"/>
    </row>
    <row r="806" spans="2:4" x14ac:dyDescent="0.2">
      <c r="B806" s="6"/>
      <c r="D806" s="7"/>
    </row>
    <row r="807" spans="2:4" x14ac:dyDescent="0.2">
      <c r="B807" s="6"/>
      <c r="D807" s="7"/>
    </row>
    <row r="808" spans="2:4" x14ac:dyDescent="0.2">
      <c r="B808" s="6"/>
      <c r="D808" s="7"/>
    </row>
    <row r="809" spans="2:4" x14ac:dyDescent="0.2">
      <c r="B809" s="6"/>
      <c r="D809" s="7"/>
    </row>
    <row r="810" spans="2:4" x14ac:dyDescent="0.2">
      <c r="B810" s="6"/>
      <c r="D810" s="7"/>
    </row>
    <row r="811" spans="2:4" x14ac:dyDescent="0.2">
      <c r="B811" s="6"/>
      <c r="D811" s="7"/>
    </row>
    <row r="812" spans="2:4" x14ac:dyDescent="0.2">
      <c r="B812" s="6"/>
      <c r="D812" s="7"/>
    </row>
    <row r="813" spans="2:4" x14ac:dyDescent="0.2">
      <c r="B813" s="6"/>
      <c r="D813" s="7"/>
    </row>
    <row r="814" spans="2:4" x14ac:dyDescent="0.2">
      <c r="B814" s="6"/>
      <c r="D814" s="7"/>
    </row>
    <row r="815" spans="2:4" x14ac:dyDescent="0.2">
      <c r="B815" s="6"/>
      <c r="D815" s="7"/>
    </row>
    <row r="816" spans="2:4" x14ac:dyDescent="0.2">
      <c r="B816" s="6"/>
      <c r="D816" s="7"/>
    </row>
    <row r="817" spans="2:4" x14ac:dyDescent="0.2">
      <c r="B817" s="6"/>
      <c r="D817" s="7"/>
    </row>
    <row r="818" spans="2:4" x14ac:dyDescent="0.2">
      <c r="B818" s="6"/>
      <c r="D818" s="7"/>
    </row>
    <row r="819" spans="2:4" x14ac:dyDescent="0.2">
      <c r="B819" s="6"/>
      <c r="D819" s="7"/>
    </row>
    <row r="820" spans="2:4" x14ac:dyDescent="0.2">
      <c r="B820" s="6"/>
      <c r="D820" s="7"/>
    </row>
    <row r="821" spans="2:4" x14ac:dyDescent="0.2">
      <c r="B821" s="6"/>
      <c r="D821" s="7"/>
    </row>
    <row r="822" spans="2:4" x14ac:dyDescent="0.2">
      <c r="B822" s="6"/>
      <c r="D822" s="7"/>
    </row>
    <row r="823" spans="2:4" x14ac:dyDescent="0.2">
      <c r="B823" s="6"/>
      <c r="D823" s="7"/>
    </row>
    <row r="824" spans="2:4" x14ac:dyDescent="0.2">
      <c r="B824" s="6"/>
      <c r="D824" s="7"/>
    </row>
    <row r="825" spans="2:4" x14ac:dyDescent="0.2">
      <c r="B825" s="6"/>
      <c r="D825" s="7"/>
    </row>
    <row r="826" spans="2:4" x14ac:dyDescent="0.2">
      <c r="B826" s="6"/>
      <c r="D826" s="7"/>
    </row>
    <row r="827" spans="2:4" x14ac:dyDescent="0.2">
      <c r="B827" s="6"/>
      <c r="D827" s="7"/>
    </row>
    <row r="828" spans="2:4" x14ac:dyDescent="0.2">
      <c r="B828" s="6"/>
      <c r="D828" s="7"/>
    </row>
    <row r="829" spans="2:4" x14ac:dyDescent="0.2">
      <c r="B829" s="6"/>
      <c r="D829" s="7"/>
    </row>
    <row r="830" spans="2:4" x14ac:dyDescent="0.2">
      <c r="B830" s="6"/>
      <c r="D830" s="7"/>
    </row>
    <row r="831" spans="2:4" x14ac:dyDescent="0.2">
      <c r="B831" s="6"/>
      <c r="D831" s="7"/>
    </row>
    <row r="832" spans="2:4" x14ac:dyDescent="0.2">
      <c r="B832" s="6"/>
      <c r="D832" s="7"/>
    </row>
    <row r="833" spans="2:4" x14ac:dyDescent="0.2">
      <c r="B833" s="6"/>
      <c r="D833" s="7"/>
    </row>
    <row r="834" spans="2:4" x14ac:dyDescent="0.2">
      <c r="B834" s="6"/>
      <c r="D834" s="7"/>
    </row>
    <row r="835" spans="2:4" x14ac:dyDescent="0.2">
      <c r="B835" s="6"/>
      <c r="D835" s="7"/>
    </row>
    <row r="836" spans="2:4" x14ac:dyDescent="0.2">
      <c r="B836" s="6"/>
      <c r="D836" s="7"/>
    </row>
    <row r="837" spans="2:4" x14ac:dyDescent="0.2">
      <c r="B837" s="6"/>
      <c r="D837" s="7"/>
    </row>
    <row r="838" spans="2:4" x14ac:dyDescent="0.2">
      <c r="B838" s="6"/>
      <c r="D838" s="7"/>
    </row>
    <row r="839" spans="2:4" x14ac:dyDescent="0.2">
      <c r="B839" s="6"/>
      <c r="D839" s="7"/>
    </row>
    <row r="840" spans="2:4" x14ac:dyDescent="0.2">
      <c r="B840" s="6"/>
      <c r="D840" s="7"/>
    </row>
    <row r="841" spans="2:4" x14ac:dyDescent="0.2">
      <c r="B841" s="6"/>
      <c r="D841" s="7"/>
    </row>
    <row r="842" spans="2:4" x14ac:dyDescent="0.2">
      <c r="B842" s="6"/>
      <c r="D842" s="7"/>
    </row>
    <row r="843" spans="2:4" x14ac:dyDescent="0.2">
      <c r="B843" s="6"/>
      <c r="D843" s="7"/>
    </row>
    <row r="844" spans="2:4" x14ac:dyDescent="0.2">
      <c r="B844" s="6"/>
      <c r="D844" s="7"/>
    </row>
    <row r="845" spans="2:4" x14ac:dyDescent="0.2">
      <c r="B845" s="6"/>
      <c r="D845" s="7"/>
    </row>
    <row r="846" spans="2:4" x14ac:dyDescent="0.2">
      <c r="B846" s="6"/>
      <c r="D846" s="7"/>
    </row>
    <row r="847" spans="2:4" x14ac:dyDescent="0.2">
      <c r="B847" s="6"/>
      <c r="D847" s="7"/>
    </row>
    <row r="848" spans="2:4" x14ac:dyDescent="0.2">
      <c r="B848" s="6"/>
      <c r="D848" s="7"/>
    </row>
    <row r="849" spans="2:4" x14ac:dyDescent="0.2">
      <c r="B849" s="6"/>
      <c r="D849" s="7"/>
    </row>
    <row r="850" spans="2:4" x14ac:dyDescent="0.2">
      <c r="B850" s="6"/>
      <c r="D850" s="7"/>
    </row>
    <row r="851" spans="2:4" x14ac:dyDescent="0.2">
      <c r="B851" s="6"/>
      <c r="D851" s="7"/>
    </row>
    <row r="852" spans="2:4" x14ac:dyDescent="0.2">
      <c r="B852" s="6"/>
      <c r="D852" s="7"/>
    </row>
    <row r="853" spans="2:4" x14ac:dyDescent="0.2">
      <c r="B853" s="6"/>
      <c r="D853" s="7"/>
    </row>
    <row r="854" spans="2:4" x14ac:dyDescent="0.2">
      <c r="B854" s="6"/>
      <c r="D854" s="7"/>
    </row>
    <row r="855" spans="2:4" x14ac:dyDescent="0.2">
      <c r="B855" s="6"/>
      <c r="D855" s="7"/>
    </row>
    <row r="856" spans="2:4" x14ac:dyDescent="0.2">
      <c r="B856" s="6"/>
      <c r="D856" s="7"/>
    </row>
    <row r="857" spans="2:4" x14ac:dyDescent="0.2">
      <c r="B857" s="6"/>
      <c r="D857" s="7"/>
    </row>
    <row r="858" spans="2:4" x14ac:dyDescent="0.2">
      <c r="B858" s="6"/>
      <c r="D858" s="7"/>
    </row>
    <row r="859" spans="2:4" x14ac:dyDescent="0.2">
      <c r="B859" s="6"/>
      <c r="D859" s="7"/>
    </row>
    <row r="860" spans="2:4" x14ac:dyDescent="0.2">
      <c r="B860" s="6"/>
      <c r="D860" s="7"/>
    </row>
    <row r="861" spans="2:4" x14ac:dyDescent="0.2">
      <c r="B861" s="6"/>
      <c r="D861" s="7"/>
    </row>
    <row r="862" spans="2:4" x14ac:dyDescent="0.2">
      <c r="B862" s="6"/>
      <c r="D862" s="7"/>
    </row>
    <row r="863" spans="2:4" x14ac:dyDescent="0.2">
      <c r="B863" s="6"/>
      <c r="D863" s="7"/>
    </row>
    <row r="864" spans="2:4" x14ac:dyDescent="0.2">
      <c r="B864" s="6"/>
      <c r="D864" s="7"/>
    </row>
    <row r="865" spans="2:4" x14ac:dyDescent="0.2">
      <c r="B865" s="6"/>
      <c r="D865" s="7"/>
    </row>
    <row r="866" spans="2:4" x14ac:dyDescent="0.2">
      <c r="B866" s="6"/>
      <c r="D866" s="7"/>
    </row>
    <row r="867" spans="2:4" x14ac:dyDescent="0.2">
      <c r="B867" s="6"/>
      <c r="D867" s="7"/>
    </row>
    <row r="868" spans="2:4" x14ac:dyDescent="0.2">
      <c r="B868" s="6"/>
      <c r="D868" s="7"/>
    </row>
    <row r="869" spans="2:4" x14ac:dyDescent="0.2">
      <c r="B869" s="6"/>
      <c r="D869" s="7"/>
    </row>
    <row r="870" spans="2:4" x14ac:dyDescent="0.2">
      <c r="B870" s="6"/>
      <c r="D870" s="7"/>
    </row>
    <row r="871" spans="2:4" x14ac:dyDescent="0.2">
      <c r="B871" s="6"/>
      <c r="D871" s="7"/>
    </row>
    <row r="872" spans="2:4" x14ac:dyDescent="0.2">
      <c r="B872" s="6"/>
      <c r="D872" s="7"/>
    </row>
    <row r="873" spans="2:4" x14ac:dyDescent="0.2">
      <c r="B873" s="6"/>
      <c r="D873" s="7"/>
    </row>
    <row r="874" spans="2:4" x14ac:dyDescent="0.2">
      <c r="B874" s="6"/>
      <c r="D874" s="7"/>
    </row>
    <row r="875" spans="2:4" x14ac:dyDescent="0.2">
      <c r="B875" s="6"/>
      <c r="D875" s="7"/>
    </row>
    <row r="876" spans="2:4" x14ac:dyDescent="0.2">
      <c r="B876" s="6"/>
      <c r="D876" s="7"/>
    </row>
    <row r="877" spans="2:4" x14ac:dyDescent="0.2">
      <c r="B877" s="6"/>
      <c r="D877" s="7"/>
    </row>
    <row r="878" spans="2:4" x14ac:dyDescent="0.2">
      <c r="B878" s="6"/>
      <c r="D878" s="7"/>
    </row>
    <row r="879" spans="2:4" x14ac:dyDescent="0.2">
      <c r="B879" s="6"/>
      <c r="D879" s="7"/>
    </row>
    <row r="880" spans="2:4" x14ac:dyDescent="0.2">
      <c r="B880" s="6"/>
      <c r="D880" s="7"/>
    </row>
    <row r="881" spans="2:4" x14ac:dyDescent="0.2">
      <c r="B881" s="6"/>
      <c r="D881" s="7"/>
    </row>
    <row r="882" spans="2:4" x14ac:dyDescent="0.2">
      <c r="B882" s="6"/>
      <c r="D882" s="7"/>
    </row>
    <row r="883" spans="2:4" x14ac:dyDescent="0.2">
      <c r="B883" s="6"/>
      <c r="D883" s="7"/>
    </row>
    <row r="884" spans="2:4" x14ac:dyDescent="0.2">
      <c r="B884" s="6"/>
      <c r="D884" s="7"/>
    </row>
    <row r="885" spans="2:4" x14ac:dyDescent="0.2">
      <c r="B885" s="6"/>
      <c r="D885" s="7"/>
    </row>
    <row r="886" spans="2:4" x14ac:dyDescent="0.2">
      <c r="B886" s="6"/>
      <c r="D886" s="7"/>
    </row>
    <row r="887" spans="2:4" x14ac:dyDescent="0.2">
      <c r="B887" s="6"/>
      <c r="D887" s="7"/>
    </row>
    <row r="888" spans="2:4" x14ac:dyDescent="0.2">
      <c r="B888" s="6"/>
      <c r="D888" s="7"/>
    </row>
    <row r="889" spans="2:4" x14ac:dyDescent="0.2">
      <c r="B889" s="6"/>
      <c r="D889" s="7"/>
    </row>
    <row r="890" spans="2:4" x14ac:dyDescent="0.2">
      <c r="B890" s="6"/>
      <c r="D890" s="7"/>
    </row>
    <row r="891" spans="2:4" x14ac:dyDescent="0.2">
      <c r="B891" s="6"/>
      <c r="D891" s="7"/>
    </row>
    <row r="892" spans="2:4" x14ac:dyDescent="0.2">
      <c r="B892" s="6"/>
    </row>
    <row r="893" spans="2:4" x14ac:dyDescent="0.2">
      <c r="B893" s="6"/>
    </row>
    <row r="894" spans="2:4" x14ac:dyDescent="0.2">
      <c r="B894" s="6"/>
    </row>
    <row r="895" spans="2:4" x14ac:dyDescent="0.2">
      <c r="B895" s="6"/>
    </row>
    <row r="896" spans="2:4" x14ac:dyDescent="0.2">
      <c r="B896" s="6"/>
    </row>
    <row r="897" spans="2:2" x14ac:dyDescent="0.2">
      <c r="B897" s="6"/>
    </row>
    <row r="898" spans="2:2" x14ac:dyDescent="0.2">
      <c r="B898" s="6"/>
    </row>
    <row r="899" spans="2:2" x14ac:dyDescent="0.2">
      <c r="B899" s="6"/>
    </row>
    <row r="900" spans="2:2" x14ac:dyDescent="0.2">
      <c r="B900" s="6"/>
    </row>
    <row r="901" spans="2:2" x14ac:dyDescent="0.2">
      <c r="B901" s="6"/>
    </row>
    <row r="902" spans="2:2" x14ac:dyDescent="0.2">
      <c r="B902" s="6"/>
    </row>
    <row r="903" spans="2:2" x14ac:dyDescent="0.2">
      <c r="B903" s="6"/>
    </row>
    <row r="904" spans="2:2" x14ac:dyDescent="0.2">
      <c r="B904" s="6"/>
    </row>
    <row r="905" spans="2:2" x14ac:dyDescent="0.2">
      <c r="B905" s="6"/>
    </row>
    <row r="906" spans="2:2" x14ac:dyDescent="0.2">
      <c r="B906" s="6"/>
    </row>
    <row r="907" spans="2:2" x14ac:dyDescent="0.2">
      <c r="B907" s="6"/>
    </row>
    <row r="908" spans="2:2" x14ac:dyDescent="0.2">
      <c r="B908" s="6"/>
    </row>
    <row r="909" spans="2:2" x14ac:dyDescent="0.2">
      <c r="B909" s="6"/>
    </row>
    <row r="910" spans="2:2" x14ac:dyDescent="0.2">
      <c r="B910" s="6"/>
    </row>
    <row r="911" spans="2:2" x14ac:dyDescent="0.2">
      <c r="B911" s="6"/>
    </row>
    <row r="912" spans="2:2" x14ac:dyDescent="0.2">
      <c r="B912" s="6"/>
    </row>
    <row r="913" spans="2:2" x14ac:dyDescent="0.2">
      <c r="B913" s="6"/>
    </row>
    <row r="914" spans="2:2" x14ac:dyDescent="0.2">
      <c r="B914" s="6"/>
    </row>
    <row r="915" spans="2:2" x14ac:dyDescent="0.2">
      <c r="B915" s="6"/>
    </row>
    <row r="916" spans="2:2" x14ac:dyDescent="0.2">
      <c r="B916" s="6"/>
    </row>
    <row r="917" spans="2:2" x14ac:dyDescent="0.2">
      <c r="B917" s="6"/>
    </row>
    <row r="918" spans="2:2" x14ac:dyDescent="0.2">
      <c r="B918" s="6"/>
    </row>
    <row r="919" spans="2:2" x14ac:dyDescent="0.2">
      <c r="B919" s="6"/>
    </row>
    <row r="920" spans="2:2" x14ac:dyDescent="0.2">
      <c r="B920" s="6"/>
    </row>
    <row r="921" spans="2:2" x14ac:dyDescent="0.2">
      <c r="B921" s="6"/>
    </row>
    <row r="922" spans="2:2" x14ac:dyDescent="0.2">
      <c r="B922" s="6"/>
    </row>
    <row r="923" spans="2:2" x14ac:dyDescent="0.2">
      <c r="B923" s="6"/>
    </row>
    <row r="924" spans="2:2" x14ac:dyDescent="0.2">
      <c r="B924" s="6"/>
    </row>
    <row r="925" spans="2:2" x14ac:dyDescent="0.2">
      <c r="B925" s="6"/>
    </row>
    <row r="926" spans="2:2" x14ac:dyDescent="0.2">
      <c r="B926" s="6"/>
    </row>
    <row r="927" spans="2:2" x14ac:dyDescent="0.2">
      <c r="B927" s="6"/>
    </row>
    <row r="928" spans="2:2" x14ac:dyDescent="0.2">
      <c r="B928" s="6"/>
    </row>
    <row r="929" spans="2:2" x14ac:dyDescent="0.2">
      <c r="B929" s="6"/>
    </row>
    <row r="930" spans="2:2" x14ac:dyDescent="0.2">
      <c r="B930" s="6"/>
    </row>
    <row r="931" spans="2:2" x14ac:dyDescent="0.2">
      <c r="B931" s="6"/>
    </row>
    <row r="932" spans="2:2" x14ac:dyDescent="0.2">
      <c r="B932" s="6"/>
    </row>
    <row r="933" spans="2:2" x14ac:dyDescent="0.2">
      <c r="B933" s="6"/>
    </row>
    <row r="934" spans="2:2" x14ac:dyDescent="0.2">
      <c r="B934" s="6"/>
    </row>
    <row r="935" spans="2:2" x14ac:dyDescent="0.2">
      <c r="B935" s="6"/>
    </row>
    <row r="936" spans="2:2" x14ac:dyDescent="0.2">
      <c r="B936" s="6"/>
    </row>
    <row r="937" spans="2:2" x14ac:dyDescent="0.2">
      <c r="B937" s="6"/>
    </row>
    <row r="938" spans="2:2" x14ac:dyDescent="0.2">
      <c r="B938" s="6"/>
    </row>
    <row r="939" spans="2:2" x14ac:dyDescent="0.2">
      <c r="B939" s="6"/>
    </row>
    <row r="940" spans="2:2" x14ac:dyDescent="0.2">
      <c r="B940" s="6"/>
    </row>
    <row r="941" spans="2:2" x14ac:dyDescent="0.2">
      <c r="B941" s="6"/>
    </row>
    <row r="942" spans="2:2" x14ac:dyDescent="0.2">
      <c r="B942" s="6"/>
    </row>
    <row r="943" spans="2:2" x14ac:dyDescent="0.2">
      <c r="B943" s="6"/>
    </row>
    <row r="944" spans="2:2" x14ac:dyDescent="0.2">
      <c r="B944" s="6"/>
    </row>
    <row r="945" spans="2:2" x14ac:dyDescent="0.2">
      <c r="B945" s="6"/>
    </row>
    <row r="946" spans="2:2" x14ac:dyDescent="0.2">
      <c r="B946" s="6"/>
    </row>
    <row r="947" spans="2:2" x14ac:dyDescent="0.2">
      <c r="B947" s="6"/>
    </row>
    <row r="948" spans="2:2" x14ac:dyDescent="0.2">
      <c r="B948" s="6"/>
    </row>
    <row r="949" spans="2:2" x14ac:dyDescent="0.2">
      <c r="B949" s="6"/>
    </row>
    <row r="950" spans="2:2" x14ac:dyDescent="0.2">
      <c r="B950" s="6"/>
    </row>
    <row r="951" spans="2:2" x14ac:dyDescent="0.2">
      <c r="B951" s="6"/>
    </row>
    <row r="952" spans="2:2" x14ac:dyDescent="0.2">
      <c r="B952" s="6"/>
    </row>
    <row r="953" spans="2:2" x14ac:dyDescent="0.2">
      <c r="B953" s="6"/>
    </row>
    <row r="954" spans="2:2" x14ac:dyDescent="0.2">
      <c r="B954" s="6"/>
    </row>
    <row r="955" spans="2:2" x14ac:dyDescent="0.2">
      <c r="B955" s="6"/>
    </row>
    <row r="956" spans="2:2" x14ac:dyDescent="0.2">
      <c r="B956" s="6"/>
    </row>
    <row r="957" spans="2:2" x14ac:dyDescent="0.2">
      <c r="B957" s="6"/>
    </row>
    <row r="958" spans="2:2" x14ac:dyDescent="0.2">
      <c r="B958" s="6"/>
    </row>
    <row r="959" spans="2:2" x14ac:dyDescent="0.2">
      <c r="B959" s="6"/>
    </row>
    <row r="960" spans="2:2" x14ac:dyDescent="0.2">
      <c r="B960" s="6"/>
    </row>
    <row r="961" spans="2:2" x14ac:dyDescent="0.2">
      <c r="B961" s="6"/>
    </row>
    <row r="962" spans="2:2" x14ac:dyDescent="0.2">
      <c r="B962" s="6"/>
    </row>
    <row r="963" spans="2:2" x14ac:dyDescent="0.2">
      <c r="B963" s="6"/>
    </row>
    <row r="964" spans="2:2" x14ac:dyDescent="0.2">
      <c r="B964" s="6"/>
    </row>
    <row r="965" spans="2:2" x14ac:dyDescent="0.2">
      <c r="B965" s="6"/>
    </row>
    <row r="966" spans="2:2" x14ac:dyDescent="0.2">
      <c r="B966" s="6"/>
    </row>
    <row r="967" spans="2:2" x14ac:dyDescent="0.2">
      <c r="B967" s="6"/>
    </row>
    <row r="968" spans="2:2" x14ac:dyDescent="0.2">
      <c r="B968" s="6"/>
    </row>
    <row r="969" spans="2:2" x14ac:dyDescent="0.2">
      <c r="B969" s="6"/>
    </row>
    <row r="970" spans="2:2" x14ac:dyDescent="0.2">
      <c r="B970" s="6"/>
    </row>
    <row r="971" spans="2:2" x14ac:dyDescent="0.2">
      <c r="B971" s="6"/>
    </row>
    <row r="972" spans="2:2" x14ac:dyDescent="0.2">
      <c r="B972" s="6"/>
    </row>
    <row r="973" spans="2:2" x14ac:dyDescent="0.2">
      <c r="B973" s="6"/>
    </row>
    <row r="974" spans="2:2" x14ac:dyDescent="0.2">
      <c r="B974" s="6"/>
    </row>
    <row r="975" spans="2:2" x14ac:dyDescent="0.2">
      <c r="B975" s="6"/>
    </row>
    <row r="976" spans="2:2" x14ac:dyDescent="0.2">
      <c r="B976" s="6"/>
    </row>
    <row r="977" spans="2:2" x14ac:dyDescent="0.2">
      <c r="B977" s="6"/>
    </row>
    <row r="978" spans="2:2" x14ac:dyDescent="0.2">
      <c r="B978" s="6"/>
    </row>
    <row r="979" spans="2:2" x14ac:dyDescent="0.2">
      <c r="B979" s="6"/>
    </row>
    <row r="980" spans="2:2" x14ac:dyDescent="0.2">
      <c r="B980" s="6"/>
    </row>
    <row r="981" spans="2:2" x14ac:dyDescent="0.2">
      <c r="B981" s="6"/>
    </row>
    <row r="982" spans="2:2" x14ac:dyDescent="0.2">
      <c r="B982" s="6"/>
    </row>
    <row r="983" spans="2:2" x14ac:dyDescent="0.2">
      <c r="B983" s="6"/>
    </row>
    <row r="984" spans="2:2" x14ac:dyDescent="0.2">
      <c r="B984" s="6"/>
    </row>
    <row r="985" spans="2:2" x14ac:dyDescent="0.2">
      <c r="B985" s="6"/>
    </row>
    <row r="986" spans="2:2" x14ac:dyDescent="0.2">
      <c r="B986" s="6"/>
    </row>
    <row r="987" spans="2:2" x14ac:dyDescent="0.2">
      <c r="B987" s="6"/>
    </row>
    <row r="988" spans="2:2" x14ac:dyDescent="0.2">
      <c r="B988" s="6"/>
    </row>
    <row r="989" spans="2:2" x14ac:dyDescent="0.2">
      <c r="B989" s="6"/>
    </row>
    <row r="990" spans="2:2" x14ac:dyDescent="0.2">
      <c r="B990" s="6"/>
    </row>
    <row r="991" spans="2:2" x14ac:dyDescent="0.2">
      <c r="B991" s="6"/>
    </row>
    <row r="992" spans="2:2" x14ac:dyDescent="0.2">
      <c r="B992" s="6"/>
    </row>
    <row r="993" spans="2:2" x14ac:dyDescent="0.2">
      <c r="B993" s="6"/>
    </row>
    <row r="994" spans="2:2" x14ac:dyDescent="0.2">
      <c r="B994" s="6"/>
    </row>
    <row r="995" spans="2:2" x14ac:dyDescent="0.2">
      <c r="B995" s="6"/>
    </row>
    <row r="996" spans="2:2" x14ac:dyDescent="0.2">
      <c r="B996" s="6"/>
    </row>
    <row r="997" spans="2:2" x14ac:dyDescent="0.2">
      <c r="B997" s="6"/>
    </row>
    <row r="998" spans="2:2" x14ac:dyDescent="0.2">
      <c r="B998" s="6"/>
    </row>
    <row r="999" spans="2:2" x14ac:dyDescent="0.2">
      <c r="B999" s="6"/>
    </row>
    <row r="1000" spans="2:2" x14ac:dyDescent="0.2">
      <c r="B1000" s="6"/>
    </row>
    <row r="1001" spans="2:2" x14ac:dyDescent="0.2">
      <c r="B1001" s="6"/>
    </row>
    <row r="1002" spans="2:2" x14ac:dyDescent="0.2">
      <c r="B1002" s="6"/>
    </row>
    <row r="1003" spans="2:2" x14ac:dyDescent="0.2">
      <c r="B1003" s="6"/>
    </row>
    <row r="1004" spans="2:2" x14ac:dyDescent="0.2">
      <c r="B1004" s="6"/>
    </row>
    <row r="1005" spans="2:2" x14ac:dyDescent="0.2">
      <c r="B1005" s="6"/>
    </row>
    <row r="1006" spans="2:2" x14ac:dyDescent="0.2">
      <c r="B1006" s="6"/>
    </row>
    <row r="1007" spans="2:2" x14ac:dyDescent="0.2">
      <c r="B1007" s="6"/>
    </row>
    <row r="1008" spans="2:2" x14ac:dyDescent="0.2">
      <c r="B1008" s="6"/>
    </row>
    <row r="1009" spans="2:2" x14ac:dyDescent="0.2">
      <c r="B1009" s="6"/>
    </row>
    <row r="1010" spans="2:2" x14ac:dyDescent="0.2">
      <c r="B1010" s="6"/>
    </row>
    <row r="1011" spans="2:2" x14ac:dyDescent="0.2">
      <c r="B1011" s="6"/>
    </row>
    <row r="1012" spans="2:2" x14ac:dyDescent="0.2">
      <c r="B1012" s="6"/>
    </row>
    <row r="1013" spans="2:2" x14ac:dyDescent="0.2">
      <c r="B1013" s="6"/>
    </row>
    <row r="1014" spans="2:2" x14ac:dyDescent="0.2">
      <c r="B1014" s="6"/>
    </row>
    <row r="1015" spans="2:2" x14ac:dyDescent="0.2">
      <c r="B1015" s="6"/>
    </row>
    <row r="1016" spans="2:2" x14ac:dyDescent="0.2">
      <c r="B1016" s="6"/>
    </row>
    <row r="1017" spans="2:2" x14ac:dyDescent="0.2">
      <c r="B1017" s="6"/>
    </row>
    <row r="1018" spans="2:2" x14ac:dyDescent="0.2">
      <c r="B1018" s="6"/>
    </row>
    <row r="1019" spans="2:2" x14ac:dyDescent="0.2">
      <c r="B1019" s="6"/>
    </row>
    <row r="1020" spans="2:2" x14ac:dyDescent="0.2">
      <c r="B1020" s="6"/>
    </row>
    <row r="1021" spans="2:2" x14ac:dyDescent="0.2">
      <c r="B1021" s="6"/>
    </row>
    <row r="1022" spans="2:2" x14ac:dyDescent="0.2">
      <c r="B1022" s="6"/>
    </row>
    <row r="1023" spans="2:2" x14ac:dyDescent="0.2">
      <c r="B1023" s="6"/>
    </row>
    <row r="1024" spans="2:2" x14ac:dyDescent="0.2">
      <c r="B1024" s="6"/>
    </row>
    <row r="1025" spans="2:2" x14ac:dyDescent="0.2">
      <c r="B1025" s="6"/>
    </row>
    <row r="1026" spans="2:2" x14ac:dyDescent="0.2">
      <c r="B1026" s="6"/>
    </row>
    <row r="1027" spans="2:2" x14ac:dyDescent="0.2">
      <c r="B1027" s="6"/>
    </row>
    <row r="1028" spans="2:2" x14ac:dyDescent="0.2">
      <c r="B1028" s="6"/>
    </row>
    <row r="1029" spans="2:2" x14ac:dyDescent="0.2">
      <c r="B1029" s="6"/>
    </row>
    <row r="1030" spans="2:2" x14ac:dyDescent="0.2">
      <c r="B1030" s="6"/>
    </row>
    <row r="1031" spans="2:2" x14ac:dyDescent="0.2">
      <c r="B1031" s="6"/>
    </row>
    <row r="1032" spans="2:2" x14ac:dyDescent="0.2">
      <c r="B1032" s="6"/>
    </row>
    <row r="1033" spans="2:2" x14ac:dyDescent="0.2">
      <c r="B1033" s="6"/>
    </row>
    <row r="1034" spans="2:2" x14ac:dyDescent="0.2">
      <c r="B1034" s="6"/>
    </row>
    <row r="1035" spans="2:2" x14ac:dyDescent="0.2">
      <c r="B1035" s="6"/>
    </row>
    <row r="1036" spans="2:2" x14ac:dyDescent="0.2">
      <c r="B1036" s="6"/>
    </row>
    <row r="1037" spans="2:2" x14ac:dyDescent="0.2">
      <c r="B1037" s="6"/>
    </row>
    <row r="1038" spans="2:2" x14ac:dyDescent="0.2">
      <c r="B1038" s="6"/>
    </row>
    <row r="1039" spans="2:2" x14ac:dyDescent="0.2">
      <c r="B1039" s="6"/>
    </row>
    <row r="1040" spans="2:2" x14ac:dyDescent="0.2">
      <c r="B1040" s="6"/>
    </row>
    <row r="1041" spans="2:2" x14ac:dyDescent="0.2">
      <c r="B1041" s="6"/>
    </row>
    <row r="1042" spans="2:2" x14ac:dyDescent="0.2">
      <c r="B1042" s="6"/>
    </row>
    <row r="1043" spans="2:2" x14ac:dyDescent="0.2">
      <c r="B1043" s="6"/>
    </row>
    <row r="1044" spans="2:2" x14ac:dyDescent="0.2">
      <c r="B1044" s="6"/>
    </row>
    <row r="1045" spans="2:2" x14ac:dyDescent="0.2">
      <c r="B1045" s="6"/>
    </row>
    <row r="1046" spans="2:2" x14ac:dyDescent="0.2">
      <c r="B1046" s="6"/>
    </row>
    <row r="1047" spans="2:2" x14ac:dyDescent="0.2">
      <c r="B1047" s="6"/>
    </row>
    <row r="1048" spans="2:2" x14ac:dyDescent="0.2">
      <c r="B1048" s="6"/>
    </row>
    <row r="1049" spans="2:2" x14ac:dyDescent="0.2">
      <c r="B1049" s="6"/>
    </row>
    <row r="1050" spans="2:2" x14ac:dyDescent="0.2">
      <c r="B1050" s="6"/>
    </row>
    <row r="1051" spans="2:2" x14ac:dyDescent="0.2">
      <c r="B1051" s="6"/>
    </row>
    <row r="1052" spans="2:2" x14ac:dyDescent="0.2">
      <c r="B1052" s="6"/>
    </row>
    <row r="1053" spans="2:2" x14ac:dyDescent="0.2">
      <c r="B1053" s="6"/>
    </row>
    <row r="1054" spans="2:2" x14ac:dyDescent="0.2">
      <c r="B1054" s="6"/>
    </row>
    <row r="1055" spans="2:2" x14ac:dyDescent="0.2">
      <c r="B1055" s="6"/>
    </row>
    <row r="1056" spans="2:2" x14ac:dyDescent="0.2">
      <c r="B1056" s="6"/>
    </row>
    <row r="1057" spans="2:2" x14ac:dyDescent="0.2">
      <c r="B1057" s="6"/>
    </row>
    <row r="1058" spans="2:2" x14ac:dyDescent="0.2">
      <c r="B1058" s="6"/>
    </row>
    <row r="1059" spans="2:2" x14ac:dyDescent="0.2">
      <c r="B1059" s="6"/>
    </row>
    <row r="1060" spans="2:2" x14ac:dyDescent="0.2">
      <c r="B1060" s="6"/>
    </row>
    <row r="1061" spans="2:2" x14ac:dyDescent="0.2">
      <c r="B1061" s="6"/>
    </row>
    <row r="1062" spans="2:2" x14ac:dyDescent="0.2">
      <c r="B1062" s="6"/>
    </row>
    <row r="1063" spans="2:2" x14ac:dyDescent="0.2">
      <c r="B1063" s="6"/>
    </row>
    <row r="1064" spans="2:2" x14ac:dyDescent="0.2">
      <c r="B1064" s="6"/>
    </row>
    <row r="1065" spans="2:2" x14ac:dyDescent="0.2">
      <c r="B1065" s="6"/>
    </row>
    <row r="1066" spans="2:2" x14ac:dyDescent="0.2">
      <c r="B1066" s="6"/>
    </row>
    <row r="1067" spans="2:2" x14ac:dyDescent="0.2">
      <c r="B1067" s="6"/>
    </row>
    <row r="1068" spans="2:2" x14ac:dyDescent="0.2">
      <c r="B1068" s="6"/>
    </row>
    <row r="1069" spans="2:2" x14ac:dyDescent="0.2">
      <c r="B1069" s="6"/>
    </row>
    <row r="1070" spans="2:2" x14ac:dyDescent="0.2">
      <c r="B1070" s="6"/>
    </row>
    <row r="1071" spans="2:2" x14ac:dyDescent="0.2">
      <c r="B1071" s="6"/>
    </row>
    <row r="1072" spans="2:2" x14ac:dyDescent="0.2">
      <c r="B1072" s="6"/>
    </row>
    <row r="1073" spans="2:2" x14ac:dyDescent="0.2">
      <c r="B1073" s="6"/>
    </row>
    <row r="1074" spans="2:2" x14ac:dyDescent="0.2">
      <c r="B1074" s="6"/>
    </row>
    <row r="1075" spans="2:2" x14ac:dyDescent="0.2">
      <c r="B1075" s="6"/>
    </row>
    <row r="1076" spans="2:2" x14ac:dyDescent="0.2">
      <c r="B1076" s="6"/>
    </row>
    <row r="1077" spans="2:2" x14ac:dyDescent="0.2">
      <c r="B1077" s="6"/>
    </row>
    <row r="1078" spans="2:2" x14ac:dyDescent="0.2">
      <c r="B1078" s="6"/>
    </row>
    <row r="1079" spans="2:2" x14ac:dyDescent="0.2">
      <c r="B1079" s="6"/>
    </row>
    <row r="1080" spans="2:2" x14ac:dyDescent="0.2">
      <c r="B1080" s="6"/>
    </row>
    <row r="1081" spans="2:2" x14ac:dyDescent="0.2">
      <c r="B1081" s="6"/>
    </row>
    <row r="1082" spans="2:2" x14ac:dyDescent="0.2">
      <c r="B1082" s="6"/>
    </row>
    <row r="1083" spans="2:2" x14ac:dyDescent="0.2">
      <c r="B1083" s="6"/>
    </row>
    <row r="1084" spans="2:2" x14ac:dyDescent="0.2">
      <c r="B1084" s="6"/>
    </row>
    <row r="1085" spans="2:2" x14ac:dyDescent="0.2">
      <c r="B1085" s="6"/>
    </row>
    <row r="1086" spans="2:2" x14ac:dyDescent="0.2">
      <c r="B1086" s="6"/>
    </row>
    <row r="1087" spans="2:2" x14ac:dyDescent="0.2">
      <c r="B1087" s="6"/>
    </row>
    <row r="1088" spans="2:2" x14ac:dyDescent="0.2">
      <c r="B1088" s="6"/>
    </row>
    <row r="1089" spans="2:2" x14ac:dyDescent="0.2">
      <c r="B1089" s="6"/>
    </row>
    <row r="1090" spans="2:2" x14ac:dyDescent="0.2">
      <c r="B1090" s="6"/>
    </row>
    <row r="1091" spans="2:2" x14ac:dyDescent="0.2">
      <c r="B1091" s="6"/>
    </row>
    <row r="1092" spans="2:2" x14ac:dyDescent="0.2">
      <c r="B1092" s="6"/>
    </row>
    <row r="1093" spans="2:2" x14ac:dyDescent="0.2">
      <c r="B1093" s="6"/>
    </row>
    <row r="1094" spans="2:2" x14ac:dyDescent="0.2">
      <c r="B1094" s="6"/>
    </row>
    <row r="1095" spans="2:2" x14ac:dyDescent="0.2">
      <c r="B1095" s="6"/>
    </row>
    <row r="1096" spans="2:2" x14ac:dyDescent="0.2">
      <c r="B1096" s="6"/>
    </row>
    <row r="1097" spans="2:2" x14ac:dyDescent="0.2">
      <c r="B1097" s="6"/>
    </row>
    <row r="1098" spans="2:2" x14ac:dyDescent="0.2">
      <c r="B1098" s="6"/>
    </row>
    <row r="1099" spans="2:2" x14ac:dyDescent="0.2">
      <c r="B1099" s="6"/>
    </row>
    <row r="1100" spans="2:2" x14ac:dyDescent="0.2">
      <c r="B1100" s="6"/>
    </row>
    <row r="1101" spans="2:2" x14ac:dyDescent="0.2">
      <c r="B1101" s="6"/>
    </row>
    <row r="1102" spans="2:2" x14ac:dyDescent="0.2">
      <c r="B1102" s="6"/>
    </row>
    <row r="1103" spans="2:2" x14ac:dyDescent="0.2">
      <c r="B1103" s="6"/>
    </row>
    <row r="1104" spans="2:2" x14ac:dyDescent="0.2">
      <c r="B1104" s="6"/>
    </row>
    <row r="1105" spans="2:2" x14ac:dyDescent="0.2">
      <c r="B1105" s="6"/>
    </row>
    <row r="1106" spans="2:2" x14ac:dyDescent="0.2">
      <c r="B1106" s="6"/>
    </row>
    <row r="1107" spans="2:2" x14ac:dyDescent="0.2">
      <c r="B1107" s="6"/>
    </row>
    <row r="1108" spans="2:2" x14ac:dyDescent="0.2">
      <c r="B1108" s="6"/>
    </row>
    <row r="1109" spans="2:2" x14ac:dyDescent="0.2">
      <c r="B1109" s="6"/>
    </row>
    <row r="1110" spans="2:2" x14ac:dyDescent="0.2">
      <c r="B1110" s="6"/>
    </row>
    <row r="1111" spans="2:2" x14ac:dyDescent="0.2">
      <c r="B1111" s="6"/>
    </row>
    <row r="1112" spans="2:2" x14ac:dyDescent="0.2">
      <c r="B1112" s="6"/>
    </row>
    <row r="1113" spans="2:2" x14ac:dyDescent="0.2">
      <c r="B1113" s="6"/>
    </row>
    <row r="1114" spans="2:2" x14ac:dyDescent="0.2">
      <c r="B1114" s="6"/>
    </row>
    <row r="1115" spans="2:2" x14ac:dyDescent="0.2">
      <c r="B1115" s="6"/>
    </row>
    <row r="1116" spans="2:2" x14ac:dyDescent="0.2">
      <c r="B1116" s="6"/>
    </row>
    <row r="1117" spans="2:2" x14ac:dyDescent="0.2">
      <c r="B1117" s="6"/>
    </row>
    <row r="1118" spans="2:2" x14ac:dyDescent="0.2">
      <c r="B1118" s="6"/>
    </row>
    <row r="1119" spans="2:2" x14ac:dyDescent="0.2">
      <c r="B1119" s="6"/>
    </row>
    <row r="1120" spans="2:2" x14ac:dyDescent="0.2">
      <c r="B1120" s="6"/>
    </row>
    <row r="1121" spans="2:2" x14ac:dyDescent="0.2">
      <c r="B1121" s="6"/>
    </row>
    <row r="1122" spans="2:2" x14ac:dyDescent="0.2">
      <c r="B1122" s="6"/>
    </row>
    <row r="1123" spans="2:2" x14ac:dyDescent="0.2">
      <c r="B1123" s="6"/>
    </row>
    <row r="1124" spans="2:2" x14ac:dyDescent="0.2">
      <c r="B1124" s="6"/>
    </row>
    <row r="1125" spans="2:2" x14ac:dyDescent="0.2">
      <c r="B1125" s="6"/>
    </row>
    <row r="1126" spans="2:2" x14ac:dyDescent="0.2">
      <c r="B1126" s="6"/>
    </row>
    <row r="1127" spans="2:2" x14ac:dyDescent="0.2">
      <c r="B1127" s="6"/>
    </row>
    <row r="1128" spans="2:2" x14ac:dyDescent="0.2">
      <c r="B1128" s="6"/>
    </row>
    <row r="1129" spans="2:2" x14ac:dyDescent="0.2">
      <c r="B1129" s="6"/>
    </row>
    <row r="1130" spans="2:2" x14ac:dyDescent="0.2">
      <c r="B1130" s="6"/>
    </row>
    <row r="1131" spans="2:2" x14ac:dyDescent="0.2">
      <c r="B1131" s="6"/>
    </row>
    <row r="1132" spans="2:2" x14ac:dyDescent="0.2">
      <c r="B1132" s="6"/>
    </row>
    <row r="1133" spans="2:2" x14ac:dyDescent="0.2">
      <c r="B1133" s="6"/>
    </row>
    <row r="1134" spans="2:2" x14ac:dyDescent="0.2">
      <c r="B1134" s="6"/>
    </row>
    <row r="1135" spans="2:2" x14ac:dyDescent="0.2">
      <c r="B1135" s="6"/>
    </row>
    <row r="1136" spans="2:2" x14ac:dyDescent="0.2">
      <c r="B1136" s="6"/>
    </row>
    <row r="1137" spans="2:2" x14ac:dyDescent="0.2">
      <c r="B1137" s="6"/>
    </row>
    <row r="1138" spans="2:2" x14ac:dyDescent="0.2">
      <c r="B1138" s="6"/>
    </row>
    <row r="1139" spans="2:2" x14ac:dyDescent="0.2">
      <c r="B1139" s="6"/>
    </row>
    <row r="1140" spans="2:2" x14ac:dyDescent="0.2">
      <c r="B1140" s="6"/>
    </row>
    <row r="1141" spans="2:2" x14ac:dyDescent="0.2">
      <c r="B1141" s="6"/>
    </row>
    <row r="1142" spans="2:2" x14ac:dyDescent="0.2">
      <c r="B1142" s="6"/>
    </row>
    <row r="1143" spans="2:2" x14ac:dyDescent="0.2">
      <c r="B1143" s="6"/>
    </row>
    <row r="1144" spans="2:2" x14ac:dyDescent="0.2">
      <c r="B1144" s="6"/>
    </row>
    <row r="1145" spans="2:2" x14ac:dyDescent="0.2">
      <c r="B1145" s="6"/>
    </row>
    <row r="1146" spans="2:2" x14ac:dyDescent="0.2">
      <c r="B1146" s="6"/>
    </row>
    <row r="1147" spans="2:2" x14ac:dyDescent="0.2">
      <c r="B1147" s="6"/>
    </row>
    <row r="1148" spans="2:2" x14ac:dyDescent="0.2">
      <c r="B1148" s="6"/>
    </row>
    <row r="1149" spans="2:2" x14ac:dyDescent="0.2">
      <c r="B1149" s="6"/>
    </row>
    <row r="1150" spans="2:2" x14ac:dyDescent="0.2">
      <c r="B1150" s="6"/>
    </row>
    <row r="1151" spans="2:2" x14ac:dyDescent="0.2">
      <c r="B1151" s="6"/>
    </row>
    <row r="1152" spans="2:2" x14ac:dyDescent="0.2">
      <c r="B1152" s="6"/>
    </row>
    <row r="1153" spans="2:2" x14ac:dyDescent="0.2">
      <c r="B1153" s="6"/>
    </row>
    <row r="1154" spans="2:2" x14ac:dyDescent="0.2">
      <c r="B1154" s="6"/>
    </row>
    <row r="1155" spans="2:2" x14ac:dyDescent="0.2">
      <c r="B1155" s="6"/>
    </row>
    <row r="1156" spans="2:2" x14ac:dyDescent="0.2">
      <c r="B1156" s="6"/>
    </row>
    <row r="1157" spans="2:2" x14ac:dyDescent="0.2">
      <c r="B1157" s="6"/>
    </row>
    <row r="1158" spans="2:2" x14ac:dyDescent="0.2">
      <c r="B1158" s="6"/>
    </row>
    <row r="1159" spans="2:2" x14ac:dyDescent="0.2">
      <c r="B1159" s="6"/>
    </row>
    <row r="1160" spans="2:2" x14ac:dyDescent="0.2">
      <c r="B1160" s="6"/>
    </row>
    <row r="1161" spans="2:2" x14ac:dyDescent="0.2">
      <c r="B1161" s="6"/>
    </row>
    <row r="1162" spans="2:2" x14ac:dyDescent="0.2">
      <c r="B1162" s="6"/>
    </row>
    <row r="1163" spans="2:2" x14ac:dyDescent="0.2">
      <c r="B1163" s="6"/>
    </row>
    <row r="1164" spans="2:2" x14ac:dyDescent="0.2">
      <c r="B1164" s="6"/>
    </row>
    <row r="1165" spans="2:2" x14ac:dyDescent="0.2">
      <c r="B1165" s="6"/>
    </row>
    <row r="1166" spans="2:2" x14ac:dyDescent="0.2">
      <c r="B1166" s="6"/>
    </row>
    <row r="1167" spans="2:2" x14ac:dyDescent="0.2">
      <c r="B1167" s="6"/>
    </row>
    <row r="1168" spans="2:2" x14ac:dyDescent="0.2">
      <c r="B1168" s="6"/>
    </row>
  </sheetData>
  <pageMargins left="0.5" right="0.5" top="0.6" bottom="0.35" header="0" footer="0.3"/>
  <pageSetup orientation="landscape" copies="4" r:id="rId1"/>
  <headerFooter>
    <oddHeader>&amp;C&amp;"-,Bold"&amp;18FY-26-27</oddHeader>
    <oddFooter>&amp;L&amp;8&amp;Z&amp;F</oddFooter>
  </headerFooter>
  <ignoredErrors>
    <ignoredError sqref="F433 F427" formulaRange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Steenberg</dc:creator>
  <cp:lastModifiedBy>Jan Steenberg</cp:lastModifiedBy>
  <cp:lastPrinted>2026-03-09T16:33:53Z</cp:lastPrinted>
  <dcterms:created xsi:type="dcterms:W3CDTF">2026-03-05T18:07:05Z</dcterms:created>
  <dcterms:modified xsi:type="dcterms:W3CDTF">2026-03-09T17:02:26Z</dcterms:modified>
</cp:coreProperties>
</file>